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5.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drawings/drawing6.xml" ContentType="application/vnd.openxmlformats-officedocument.drawing+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defaultThemeVersion="166925"/>
  <mc:AlternateContent xmlns:mc="http://schemas.openxmlformats.org/markup-compatibility/2006">
    <mc:Choice Requires="x15">
      <x15ac:absPath xmlns:x15ac="http://schemas.microsoft.com/office/spreadsheetml/2010/11/ac" url="https://undp.sharepoint.com/sites/ClimatePromise/Shared Documents/General/Progress Reports/CP2 Progress Reports/Arab States/Jordan/"/>
    </mc:Choice>
  </mc:AlternateContent>
  <xr:revisionPtr revIDLastSave="0" documentId="8_{E5345935-8856-4B22-8DAA-3A97600EF174}" xr6:coauthVersionLast="47" xr6:coauthVersionMax="47" xr10:uidLastSave="{00000000-0000-0000-0000-000000000000}"/>
  <bookViews>
    <workbookView xWindow="28680" yWindow="-120" windowWidth="29040" windowHeight="15840" firstSheet="8" activeTab="8" xr2:uid="{9086C19F-CEEE-4008-8206-C399C46F57FD}"/>
  </bookViews>
  <sheets>
    <sheet name="Overview_APA (until Q4-2023)" sheetId="7" state="hidden" r:id="rId1"/>
    <sheet name="CP2_Overview" sheetId="2" r:id="rId2"/>
    <sheet name="Climate promise2(Until Q4-2023)" sheetId="6" state="hidden" r:id="rId3"/>
    <sheet name="Progress_NDCSP" sheetId="3" state="hidden" r:id="rId4"/>
    <sheet name="Dropdown" sheetId="1" state="hidden" r:id="rId5"/>
    <sheet name="Overview_JSB2" sheetId="4" state="hidden" r:id="rId6"/>
    <sheet name="JSB2_Progress" sheetId="5" r:id="rId7"/>
    <sheet name="Climate Promise2-2024(Q1-Q4)   " sheetId="8" state="hidden" r:id="rId8"/>
    <sheet name="CP2_Progress" sheetId="9" r:id="rId9"/>
  </sheets>
  <externalReferences>
    <externalReference r:id="rId10"/>
    <externalReference r:id="rId11"/>
    <externalReference r:id="rId12"/>
  </externalReferences>
  <definedNames>
    <definedName name="_xlnm._FilterDatabase" localSheetId="2" hidden="1">'Climate promise2(Until Q4-2023)'!$A$3:$AD$19</definedName>
    <definedName name="_xlnm._FilterDatabase" localSheetId="7" hidden="1">'Climate Promise2-2024(Q1-Q4)   '!$A$3:$AI$32</definedName>
    <definedName name="_xlnm._FilterDatabase" localSheetId="3" hidden="1">Progress_NDCSP!$A$9:$AE$9</definedName>
    <definedName name="_ftn1" localSheetId="5">Overview_JSB2!#REF!</definedName>
    <definedName name="_ftnref1" localSheetId="5">Overview_JSB2!#REF!</definedName>
    <definedName name="_Hlk94969997" localSheetId="1">#REF!</definedName>
    <definedName name="_Hlk94969997" localSheetId="0">#REF!</definedName>
    <definedName name="_Hlk94969997" localSheetId="5">#REF!</definedName>
    <definedName name="_Hlk94969997" localSheetId="3">#REF!</definedName>
    <definedName name="_Hlk94969997">#REF!</definedName>
    <definedName name="CategoryDashboard_DP" localSheetId="2">#REF!</definedName>
    <definedName name="CategoryDashboard_DP" localSheetId="7">#REF!</definedName>
    <definedName name="CategoryDashboard_DP" localSheetId="1">#REF!</definedName>
    <definedName name="CategoryDashboard_DP" localSheetId="0">#REF!</definedName>
    <definedName name="CategoryDashboard_DP" localSheetId="5">#REF!</definedName>
    <definedName name="CategoryDashboard_DP" localSheetId="3">#REF!</definedName>
    <definedName name="CategoryDashboard_DP">#REF!</definedName>
    <definedName name="DP_EndDate" localSheetId="2">#REF!</definedName>
    <definedName name="DP_EndDate" localSheetId="7">#REF!</definedName>
    <definedName name="DP_EndDate" localSheetId="1">#REF!</definedName>
    <definedName name="DP_EndDate" localSheetId="0">#REF!</definedName>
    <definedName name="DP_EndDate" localSheetId="5">#REF!</definedName>
    <definedName name="DP_EndDate" localSheetId="3">#REF!</definedName>
    <definedName name="DP_EndDate">#REF!</definedName>
    <definedName name="DP_StartDate" localSheetId="2">#REF!</definedName>
    <definedName name="DP_StartDate" localSheetId="7">#REF!</definedName>
    <definedName name="DP_StartDate" localSheetId="1">#REF!</definedName>
    <definedName name="DP_StartDate" localSheetId="0">#REF!</definedName>
    <definedName name="DP_StartDate" localSheetId="5">#REF!</definedName>
    <definedName name="DP_StartDate" localSheetId="3">#REF!</definedName>
    <definedName name="DP_StartDate">#REF!</definedName>
    <definedName name="LastWeekNum" localSheetId="2">#REF!</definedName>
    <definedName name="LastWeekNum" localSheetId="7">#REF!</definedName>
    <definedName name="LastWeekNum" localSheetId="1">#REF!</definedName>
    <definedName name="LastWeekNum" localSheetId="0">#REF!</definedName>
    <definedName name="LastWeekNum" localSheetId="5">#REF!</definedName>
    <definedName name="LastWeekNum" localSheetId="3">#REF!</definedName>
    <definedName name="LastWeekNum">#REF!</definedName>
    <definedName name="Outcome1">'[1]Baseline Survey'!#REF!</definedName>
    <definedName name="PlanNameByUser" localSheetId="2">#REF!</definedName>
    <definedName name="PlanNameByUser" localSheetId="7">#REF!</definedName>
    <definedName name="PlanNameByUser" localSheetId="1">#REF!</definedName>
    <definedName name="PlanNameByUser" localSheetId="0">#REF!</definedName>
    <definedName name="PlanNameByUser" localSheetId="5">#REF!</definedName>
    <definedName name="PlanNameByUser" localSheetId="3">#REF!</definedName>
    <definedName name="PlanNameByUser">#REF!</definedName>
    <definedName name="PlanStartDate" localSheetId="2">#REF!</definedName>
    <definedName name="PlanStartDate" localSheetId="7">#REF!</definedName>
    <definedName name="PlanStartDate" localSheetId="1">#REF!</definedName>
    <definedName name="PlanStartDate" localSheetId="0">#REF!</definedName>
    <definedName name="PlanStartDate" localSheetId="5">#REF!</definedName>
    <definedName name="PlanStartDate" localSheetId="3">#REF!</definedName>
    <definedName name="PlanStartDate">#REF!</definedName>
    <definedName name="PlanStartWeek" localSheetId="2">#REF!</definedName>
    <definedName name="PlanStartWeek" localSheetId="7">#REF!</definedName>
    <definedName name="PlanStartWeek" localSheetId="1">#REF!</definedName>
    <definedName name="PlanStartWeek" localSheetId="0">#REF!</definedName>
    <definedName name="PlanStartWeek" localSheetId="5">#REF!</definedName>
    <definedName name="PlanStartWeek" localSheetId="3">#REF!</definedName>
    <definedName name="PlanStartWeek">#REF!</definedName>
    <definedName name="_xlnm.Print_Area" localSheetId="2">'Climate promise2(Until Q4-2023)'!$A$1:$AD$18</definedName>
    <definedName name="_xlnm.Print_Area" localSheetId="7">'Climate Promise2-2024(Q1-Q4)   '!$A$1:$BZ$25</definedName>
    <definedName name="Region" localSheetId="8">'[2]Drop-down'!$E$2:$E$6</definedName>
    <definedName name="Region">'[3]Drop-down'!$E$2:$E$6</definedName>
    <definedName name="StatusSummaryGraph_DP" localSheetId="2">#REF!</definedName>
    <definedName name="StatusSummaryGraph_DP" localSheetId="7">#REF!</definedName>
    <definedName name="StatusSummaryGraph_DP" localSheetId="1">#REF!</definedName>
    <definedName name="StatusSummaryGraph_DP" localSheetId="0">#REF!</definedName>
    <definedName name="StatusSummaryGraph_DP" localSheetId="5">#REF!</definedName>
    <definedName name="StatusSummaryGraph_DP" localSheetId="3">#REF!</definedName>
    <definedName name="StatusSummaryGraph_DP">#REF!</definedName>
    <definedName name="WP_EndWeek" localSheetId="2">#REF!</definedName>
    <definedName name="WP_EndWeek" localSheetId="7">#REF!</definedName>
    <definedName name="WP_EndWeek" localSheetId="1">#REF!</definedName>
    <definedName name="WP_EndWeek" localSheetId="0">#REF!</definedName>
    <definedName name="WP_EndWeek" localSheetId="5">#REF!</definedName>
    <definedName name="WP_EndWeek" localSheetId="3">#REF!</definedName>
    <definedName name="WP_EndWeek">#REF!</definedName>
    <definedName name="WP_StartWeek" localSheetId="2">#REF!</definedName>
    <definedName name="WP_StartWeek" localSheetId="7">#REF!</definedName>
    <definedName name="WP_StartWeek" localSheetId="1">#REF!</definedName>
    <definedName name="WP_StartWeek" localSheetId="0">#REF!</definedName>
    <definedName name="WP_StartWeek" localSheetId="5">#REF!</definedName>
    <definedName name="WP_StartWeek" localSheetId="3">#REF!</definedName>
    <definedName name="WP_StartWeek">#REF!</definedName>
    <definedName name="Z_E5525B73_34DC_4A99_A5F6_2D3CAF3E2EAB_.wvu.PrintArea" localSheetId="2" hidden="1">'Climate promise2(Until Q4-2023)'!$A$1:$AD$18</definedName>
    <definedName name="Z_E5525B73_34DC_4A99_A5F6_2D3CAF3E2EAB_.wvu.PrintArea" localSheetId="7" hidden="1">'Climate Promise2-2024(Q1-Q4)   '!$A$1:$BZ$25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H2" i="9" l="1" a="1"/>
  <c r="CH4" i="9" s="1"/>
  <c r="BK13" i="9"/>
  <c r="BL13" i="9"/>
  <c r="BK14" i="9"/>
  <c r="BL14" i="9"/>
  <c r="BK15" i="9"/>
  <c r="BL15" i="9"/>
  <c r="BK16" i="9"/>
  <c r="BL16" i="9"/>
  <c r="BK17" i="9"/>
  <c r="BL17" i="9"/>
  <c r="BK18" i="9"/>
  <c r="BL18" i="9"/>
  <c r="BK19" i="9"/>
  <c r="BL19" i="9"/>
  <c r="BK20" i="9"/>
  <c r="BL20" i="9"/>
  <c r="BK21" i="9"/>
  <c r="BL21" i="9"/>
  <c r="BK22" i="9"/>
  <c r="BL22" i="9"/>
  <c r="BK23" i="9"/>
  <c r="BL23" i="9"/>
  <c r="BK24" i="9"/>
  <c r="BL24" i="9"/>
  <c r="BK25" i="9"/>
  <c r="BL25" i="9"/>
  <c r="BK11" i="9"/>
  <c r="BL11" i="9"/>
  <c r="BK4" i="9"/>
  <c r="BL4" i="9"/>
  <c r="AV13" i="9"/>
  <c r="AW13" i="9"/>
  <c r="AV14" i="9"/>
  <c r="AW14" i="9"/>
  <c r="AV15" i="9"/>
  <c r="AW15" i="9"/>
  <c r="AV16" i="9"/>
  <c r="AW16" i="9"/>
  <c r="AV17" i="9"/>
  <c r="AW17" i="9"/>
  <c r="AV18" i="9"/>
  <c r="AW18" i="9"/>
  <c r="AV19" i="9"/>
  <c r="AW19" i="9"/>
  <c r="AV20" i="9"/>
  <c r="AW20" i="9"/>
  <c r="AV21" i="9"/>
  <c r="AW21" i="9"/>
  <c r="AV22" i="9"/>
  <c r="AW22" i="9"/>
  <c r="AV23" i="9"/>
  <c r="AW23" i="9"/>
  <c r="AV24" i="9"/>
  <c r="AW24" i="9"/>
  <c r="AV25" i="9"/>
  <c r="AW25" i="9"/>
  <c r="AV11" i="9"/>
  <c r="AW11" i="9"/>
  <c r="AV4" i="9"/>
  <c r="AW4" i="9"/>
  <c r="AH15" i="9"/>
  <c r="AH19" i="9"/>
  <c r="AH21" i="9"/>
  <c r="AH25" i="9"/>
  <c r="AH4" i="9"/>
  <c r="AG24" i="9"/>
  <c r="AH24" i="9" s="1"/>
  <c r="AG25" i="9"/>
  <c r="AG14" i="9"/>
  <c r="AH14" i="9" s="1"/>
  <c r="AG15" i="9"/>
  <c r="AG16" i="9"/>
  <c r="AH16" i="9" s="1"/>
  <c r="AG13" i="9"/>
  <c r="AH13" i="9" s="1"/>
  <c r="AG11" i="9"/>
  <c r="AH11" i="9" s="1"/>
  <c r="AG17" i="9"/>
  <c r="AH17" i="9" s="1"/>
  <c r="AG18" i="9"/>
  <c r="AH18" i="9" s="1"/>
  <c r="AG19" i="9"/>
  <c r="AG20" i="9"/>
  <c r="AG21" i="9"/>
  <c r="AG22" i="9"/>
  <c r="AG23" i="9"/>
  <c r="AG4" i="9"/>
  <c r="S4" i="9"/>
  <c r="J20" i="9"/>
  <c r="AH20" i="9" s="1"/>
  <c r="J22" i="9"/>
  <c r="AH22" i="9" s="1"/>
  <c r="J23" i="9"/>
  <c r="AH23" i="9" s="1"/>
  <c r="J4" i="9"/>
  <c r="R17" i="9"/>
  <c r="S17" i="9" s="1"/>
  <c r="R18" i="9"/>
  <c r="S18" i="9" s="1"/>
  <c r="R19" i="9"/>
  <c r="S19" i="9" s="1"/>
  <c r="R20" i="9"/>
  <c r="R21" i="9"/>
  <c r="R22" i="9"/>
  <c r="R23" i="9"/>
  <c r="S23" i="9" s="1"/>
  <c r="R4" i="9"/>
  <c r="I21" i="9"/>
  <c r="J21" i="9" s="1"/>
  <c r="BE4" i="8"/>
  <c r="BD5" i="8"/>
  <c r="BD6" i="8"/>
  <c r="BD7" i="8"/>
  <c r="BD8" i="8"/>
  <c r="BD9" i="8"/>
  <c r="BD10" i="8"/>
  <c r="BD11" i="8"/>
  <c r="BD12" i="8"/>
  <c r="BD13" i="8"/>
  <c r="BD14" i="8"/>
  <c r="BD15" i="8"/>
  <c r="BD16" i="8"/>
  <c r="BD17" i="8"/>
  <c r="BD18" i="8"/>
  <c r="BD19" i="8"/>
  <c r="BD20" i="8"/>
  <c r="BD21" i="8"/>
  <c r="BD22" i="8"/>
  <c r="BD23" i="8"/>
  <c r="BD24" i="8"/>
  <c r="BD25" i="8"/>
  <c r="BD26" i="8"/>
  <c r="BD27" i="8"/>
  <c r="BD28" i="8"/>
  <c r="BD29" i="8"/>
  <c r="BD30" i="8"/>
  <c r="BD31" i="8"/>
  <c r="BD32" i="8"/>
  <c r="BD4" i="8"/>
  <c r="CA1" i="8" a="1"/>
  <c r="CA7" i="8" s="1"/>
  <c r="CA2" i="8"/>
  <c r="CA3" i="8"/>
  <c r="CA4" i="8"/>
  <c r="CA5" i="8"/>
  <c r="CA6" i="8"/>
  <c r="CA8" i="8"/>
  <c r="CA9" i="8"/>
  <c r="CA10" i="8"/>
  <c r="CA11" i="8"/>
  <c r="CA12" i="8"/>
  <c r="CA13" i="8"/>
  <c r="CA14" i="8"/>
  <c r="CA15" i="8"/>
  <c r="CA16" i="8"/>
  <c r="CA17" i="8"/>
  <c r="CA18" i="8"/>
  <c r="CA19" i="8"/>
  <c r="CA20" i="8"/>
  <c r="CA21" i="8"/>
  <c r="CA22" i="8"/>
  <c r="CA23" i="8"/>
  <c r="CA24" i="8"/>
  <c r="CA25" i="8"/>
  <c r="CA26" i="8"/>
  <c r="CA27" i="8"/>
  <c r="CA28" i="8"/>
  <c r="CA29" i="8"/>
  <c r="CA30" i="8"/>
  <c r="CA31" i="8"/>
  <c r="CA32" i="8"/>
  <c r="CA33" i="8"/>
  <c r="CA34" i="8"/>
  <c r="CA35" i="8"/>
  <c r="CA36" i="8"/>
  <c r="AN33" i="8"/>
  <c r="AO26" i="8"/>
  <c r="AO23" i="8"/>
  <c r="AM20" i="8"/>
  <c r="AL20" i="8"/>
  <c r="AL19" i="8"/>
  <c r="AO19" i="8" s="1"/>
  <c r="AO9" i="8"/>
  <c r="AM8" i="8"/>
  <c r="AO8" i="8" s="1"/>
  <c r="AO5" i="8"/>
  <c r="AM4" i="8"/>
  <c r="AM33" i="8" s="1"/>
  <c r="AL4" i="8"/>
  <c r="AO4" i="8" s="1"/>
  <c r="AO21" i="8"/>
  <c r="Z27" i="8"/>
  <c r="AO24" i="8"/>
  <c r="AO25" i="8"/>
  <c r="AO27" i="8"/>
  <c r="AO28" i="8"/>
  <c r="AO29" i="8"/>
  <c r="AO30" i="8"/>
  <c r="AO32" i="8"/>
  <c r="W19" i="8"/>
  <c r="AD8" i="8"/>
  <c r="AC8" i="8"/>
  <c r="X4" i="8"/>
  <c r="X8" i="8"/>
  <c r="Z8" i="8" s="1"/>
  <c r="X20" i="8"/>
  <c r="W4" i="8"/>
  <c r="W33" i="8" s="1"/>
  <c r="W20" i="8"/>
  <c r="Y33" i="8"/>
  <c r="Z5" i="8"/>
  <c r="AA5" i="8" s="1"/>
  <c r="Z6" i="8"/>
  <c r="AA6" i="8" s="1"/>
  <c r="Z7" i="8"/>
  <c r="AA7" i="8" s="1"/>
  <c r="Z9" i="8"/>
  <c r="AA9" i="8" s="1"/>
  <c r="Z10" i="8"/>
  <c r="AA10" i="8" s="1"/>
  <c r="Z11" i="8"/>
  <c r="AA11" i="8" s="1"/>
  <c r="Z12" i="8"/>
  <c r="AA12" i="8" s="1"/>
  <c r="Z13" i="8"/>
  <c r="AA13" i="8" s="1"/>
  <c r="Z14" i="8"/>
  <c r="AA14" i="8" s="1"/>
  <c r="Z15" i="8"/>
  <c r="AA15" i="8" s="1"/>
  <c r="Z16" i="8"/>
  <c r="AA16" i="8" s="1"/>
  <c r="Z17" i="8"/>
  <c r="AA17" i="8" s="1"/>
  <c r="Z18" i="8"/>
  <c r="AA18" i="8" s="1"/>
  <c r="Z19" i="8"/>
  <c r="AA19" i="8" s="1"/>
  <c r="Z20" i="8"/>
  <c r="AA20" i="8" s="1"/>
  <c r="Z21" i="8"/>
  <c r="AA21" i="8" s="1"/>
  <c r="Z22" i="8"/>
  <c r="AA22" i="8" s="1"/>
  <c r="Z23" i="8"/>
  <c r="AA23" i="8" s="1"/>
  <c r="Z24" i="8"/>
  <c r="AA24" i="8" s="1"/>
  <c r="Z25" i="8"/>
  <c r="AA25" i="8" s="1"/>
  <c r="Z26" i="8"/>
  <c r="AA26" i="8" s="1"/>
  <c r="AA27" i="8"/>
  <c r="Z28" i="8"/>
  <c r="AA28" i="8" s="1"/>
  <c r="Z29" i="8"/>
  <c r="AA29" i="8" s="1"/>
  <c r="Z30" i="8"/>
  <c r="AA30" i="8" s="1"/>
  <c r="Z31" i="8"/>
  <c r="AA31" i="8" s="1"/>
  <c r="Z32" i="8"/>
  <c r="H32" i="8"/>
  <c r="AR1" i="6" a="1"/>
  <c r="AR9" i="6" s="1"/>
  <c r="CH64" i="9" l="1"/>
  <c r="CH56" i="9"/>
  <c r="CH48" i="9"/>
  <c r="CH40" i="9"/>
  <c r="CH32" i="9"/>
  <c r="CH24" i="9"/>
  <c r="CH16" i="9"/>
  <c r="CH8" i="9"/>
  <c r="CH67" i="9"/>
  <c r="CH51" i="9"/>
  <c r="CH35" i="9"/>
  <c r="CH27" i="9"/>
  <c r="CH11" i="9"/>
  <c r="CH58" i="9"/>
  <c r="CH42" i="9"/>
  <c r="CH26" i="9"/>
  <c r="CH10" i="9"/>
  <c r="CH49" i="9"/>
  <c r="CH33" i="9"/>
  <c r="CH17" i="9"/>
  <c r="CH63" i="9"/>
  <c r="CH47" i="9"/>
  <c r="CH31" i="9"/>
  <c r="CH15" i="9"/>
  <c r="CH6" i="9"/>
  <c r="CH61" i="9"/>
  <c r="CH53" i="9"/>
  <c r="CH45" i="9"/>
  <c r="CH37" i="9"/>
  <c r="CH29" i="9"/>
  <c r="CH21" i="9"/>
  <c r="CH13" i="9"/>
  <c r="CH5" i="9"/>
  <c r="CH59" i="9"/>
  <c r="CH43" i="9"/>
  <c r="CH19" i="9"/>
  <c r="CH3" i="9"/>
  <c r="CH66" i="9"/>
  <c r="CH50" i="9"/>
  <c r="CH34" i="9"/>
  <c r="CH18" i="9"/>
  <c r="CH2" i="9"/>
  <c r="CH65" i="9"/>
  <c r="CH57" i="9"/>
  <c r="CH41" i="9"/>
  <c r="CH25" i="9"/>
  <c r="CH9" i="9"/>
  <c r="CH55" i="9"/>
  <c r="CH39" i="9"/>
  <c r="CH23" i="9"/>
  <c r="CH7" i="9"/>
  <c r="CH62" i="9"/>
  <c r="CH54" i="9"/>
  <c r="CH46" i="9"/>
  <c r="CH38" i="9"/>
  <c r="CH30" i="9"/>
  <c r="CH22" i="9"/>
  <c r="CH14" i="9"/>
  <c r="CH60" i="9"/>
  <c r="CH52" i="9"/>
  <c r="CH44" i="9"/>
  <c r="CH36" i="9"/>
  <c r="CH28" i="9"/>
  <c r="CH20" i="9"/>
  <c r="CH12" i="9"/>
  <c r="S21" i="9"/>
  <c r="S22" i="9"/>
  <c r="S20" i="9"/>
  <c r="AO33" i="8"/>
  <c r="CA1" i="8"/>
  <c r="AL33" i="8"/>
  <c r="AO20" i="8"/>
  <c r="AA32" i="8"/>
  <c r="Z4" i="8"/>
  <c r="X33" i="8"/>
  <c r="AR17" i="6"/>
  <c r="AR6" i="6"/>
  <c r="AR18" i="6"/>
  <c r="AR10" i="6"/>
  <c r="AR2" i="6"/>
  <c r="AR1" i="6"/>
  <c r="AR16" i="6"/>
  <c r="AR8" i="6"/>
  <c r="AR5" i="6"/>
  <c r="AR23" i="6"/>
  <c r="AR15" i="6"/>
  <c r="AR7" i="6"/>
  <c r="AR22" i="6"/>
  <c r="AR14" i="6"/>
  <c r="AR21" i="6"/>
  <c r="AR13" i="6"/>
  <c r="AR20" i="6"/>
  <c r="AR12" i="6"/>
  <c r="AR4" i="6"/>
  <c r="AR19" i="6"/>
  <c r="AR11" i="6"/>
  <c r="AR3" i="6"/>
  <c r="G19" i="6"/>
  <c r="AA4" i="8" l="1"/>
  <c r="AA33" i="8" s="1"/>
  <c r="Z33"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tc={9CDF281A-E1F3-4FCE-8DCE-2265951EF405}</author>
    <author>tc={93EB5B57-540D-452C-95FC-E9217340627B}</author>
    <author>tc={FEFB5EBB-4C30-46F5-BCA4-7BDE3381C3A9}</author>
    <author>tc={9AB4F3DD-8670-4810-AB7C-7A8CEABC3C43}</author>
    <author>tc={7B9786BE-2B66-400D-A94C-38FB28D1216C}</author>
    <author>tc={EDAC95B0-7302-4647-B988-57504DE65673}</author>
    <author>tc={58899C19-C143-475E-890F-B4831CC81C39}</author>
    <author>tc={2862B50F-502E-46E0-A61B-C375146B2301}</author>
    <author>tc={84AFEB18-FA88-43F9-8302-7E1ED5CC2B01}</author>
    <author>tc={3B9D1E46-CD7F-4378-8B96-A012E68863A0}</author>
    <author>tc={E907D6CE-E835-48D1-BFC9-B7AB13BFFCC7}</author>
  </authors>
  <commentList>
    <comment ref="C12" authorId="0" shapeId="0" xr:uid="{9CDF281A-E1F3-4FCE-8DCE-2265951EF405}">
      <text>
        <t>[Threaded comment]
Your version of Excel allows you to read this threaded comment; however, any edits to it will get removed if the file is opened in a newer version of Excel. Learn more: https://go.microsoft.com/fwlink/?linkid=870924
Comment:
    * Policy measures include inclusive governance, financing mechanisms and institutional capacities.</t>
      </text>
    </comment>
    <comment ref="I19" authorId="1" shapeId="0" xr:uid="{93EB5B57-540D-452C-95FC-E9217340627B}">
      <text>
        <t xml:space="preserve">[Threaded comment]
Your version of Excel allows you to read this threaded comment; however, any edits to it will get removed if the file is opened in a newer version of Excel. Learn more: https://go.microsoft.com/fwlink/?linkid=870924
Comment:
    @Rana Saleh @Ahmad Altarawnah the cells in this column needs to be filled out as per PPT guideline. I have already shared with you example answers from Lebanon and Palestine. </t>
      </text>
    </comment>
    <comment ref="L19" authorId="2" shapeId="0" xr:uid="{FEFB5EBB-4C30-46F5-BCA4-7BDE3381C3A9}">
      <text>
        <t>[Threaded comment]
Your version of Excel allows you to read this threaded comment; however, any edits to it will get removed if the file is opened in a newer version of Excel. Learn more: https://go.microsoft.com/fwlink/?linkid=870924
Comment:
    @Rana Saleh @Ahmad Altarawnah The gender sensitive socio-economic assessment in Ma'an was completed and report in the last quarter (Q3). Please mention here only what have been done in the Q4. 
Reply:
    Attn. @Luma Abbadi 
Reply:
    @Abdullah Zahiruddin Ahmad the assessment was completed and submitted in early October</t>
      </text>
    </comment>
    <comment ref="L21" authorId="3" shapeId="0" xr:uid="{9AB4F3DD-8670-4810-AB7C-7A8CEABC3C43}">
      <text>
        <t>[Threaded comment]
Your version of Excel allows you to read this threaded comment; however, any edits to it will get removed if the file is opened in a newer version of Excel. Learn more: https://go.microsoft.com/fwlink/?linkid=870924
Comment:
    @Rana Saleh @Ahmad Altarawnah please specify the name of the NGO, if there is any other non-governmental partners, national or international please mention that too. 
Reply:
    Attn. @Luma Abbadi 
Reply:
    future pioneers is the name of the local NGO</t>
      </text>
    </comment>
    <comment ref="L24" authorId="4" shapeId="0" xr:uid="{7B9786BE-2B66-400D-A94C-38FB28D1216C}">
      <text>
        <t>[Threaded comment]
Your version of Excel allows you to read this threaded comment; however, any edits to it will get removed if the file is opened in a newer version of Excel. Learn more: https://go.microsoft.com/fwlink/?linkid=870924
Comment:
    @Rana Saleh @Ahmad Altarawnah Here you can mention of engagement of youth, women, local communities, and other groups with project activities took place in this quarter. You can also mention if the activities (e.g., any assessment) focused on the needs of the groups. 
Reply:
    Attn. @Luma Abbadi 
Reply:
    there is no core activities have been done targeting women this quarter</t>
      </text>
    </comment>
    <comment ref="L25" authorId="5" shapeId="0" xr:uid="{EDAC95B0-7302-4647-B988-57504DE65673}">
      <text>
        <t xml:space="preserve">[Threaded comment]
Your version of Excel allows you to read this threaded comment; however, any edits to it will get removed if the file is opened in a newer version of Excel. Learn more: https://go.microsoft.com/fwlink/?linkid=870924
Comment:
    @Rana Saleh @Ahmad Altarawnah Please mention of any blog, news article or even facebook post on any project activities.  </t>
      </text>
    </comment>
    <comment ref="L27" authorId="6" shapeId="0" xr:uid="{58899C19-C143-475E-890F-B4831CC81C39}">
      <text>
        <t xml:space="preserve">[Threaded comment]
Your version of Excel allows you to read this threaded comment; however, any edits to it will get removed if the file is opened in a newer version of Excel. Learn more: https://go.microsoft.com/fwlink/?linkid=870924
Comment:
    @Ahmad Altarawnah please fill out this part. 
Reply:
    Attn.  @Luma Abbadi </t>
      </text>
    </comment>
    <comment ref="L29" authorId="7" shapeId="0" xr:uid="{2862B50F-502E-46E0-A61B-C375146B2301}">
      <text>
        <t xml:space="preserve">[Threaded comment]
Your version of Excel allows you to read this threaded comment; however, any edits to it will get removed if the file is opened in a newer version of Excel. Learn more: https://go.microsoft.com/fwlink/?linkid=870924
Comment:
    @Rana Saleh @Ahmad Altarawnah please fill out this risk section
Reply:
    Attn.  @Luma Abbadi </t>
      </text>
    </comment>
    <comment ref="E35" authorId="8" shapeId="0" xr:uid="{84AFEB18-FA88-43F9-8302-7E1ED5CC2B01}">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@Rana Saleh Please mention the challenge clearly, mentioning GIZ as applicable.
Reply:
    @Abdullah Zahiruddin Ahmad  done</t>
      </text>
    </comment>
    <comment ref="L35" authorId="9" shapeId="0" xr:uid="{3B9D1E46-CD7F-4378-8B96-A012E68863A0}">
      <text>
        <t xml:space="preserve">[Threaded comment]
Your version of Excel allows you to read this threaded comment; however, any edits to it will get removed if the file is opened in a newer version of Excel. Learn more: https://go.microsoft.com/fwlink/?linkid=870924
Comment:
    @Rana Saleh @Ahmad Altarawnah if there was any challenge in the quarter you can mention that here, otherwise you can simply write no challenge was faced in the reporting quarter. 
Reply:
    Attn. @Luma Abbadi </t>
      </text>
    </comment>
    <comment ref="L36" authorId="10" shapeId="0" xr:uid="{E907D6CE-E835-48D1-BFC9-B7AB13BFFCC7}">
      <text>
        <t xml:space="preserve">[Threaded comment]
Your version of Excel allows you to read this threaded comment; however, any edits to it will get removed if the file is opened in a newer version of Excel. Learn more: https://go.microsoft.com/fwlink/?linkid=870924
Comment:
    @Rana Saleh @Ahmad Altarawnah  if there was any lesson learned or sharable good practice then you can mention that here, otherwise you can simply write no lesson was learned in the reporting quarter.  
Reply:
    Attn. @Luma Abbadi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tc={7B900BB2-F04B-4B9F-882D-9DBD33944B9E}</author>
    <author>tc={C984B984-7EF9-4B26-923E-BA6835433BBB}</author>
    <author>tc={1BD05512-30CC-48B9-919E-8C88431E190C}</author>
    <author>tc={57EF6D39-8AFD-40CF-907E-BAACB614FDBE}</author>
    <author>tc={3AD1459F-5769-4ED9-83DC-8A92C9FB2C8B}</author>
    <author>tc={ED27E966-A402-4938-BE92-F81205D51393}</author>
    <author>tc={324AB642-AB52-4F7D-BB4C-F2D8D8F3FA39}</author>
    <author>tc={49A6AB65-74DA-47E7-A3AD-15A48359883F}</author>
    <author>tc={BD7C9AFF-760C-460A-86F6-F63C81AB4744}</author>
  </authors>
  <commentList>
    <comment ref="K19" authorId="0" shapeId="0" xr:uid="{7B900BB2-F04B-4B9F-882D-9DBD33944B9E}">
      <text>
        <t>[Threaded comment]
Your version of Excel allows you to read this threaded comment; however, any edits to it will get removed if the file is opened in a newer version of Excel. Learn more: https://go.microsoft.com/fwlink/?linkid=870924
Comment:
    @Ahmad Altarawnah @Luma Abbadi 
1)     Mention that the pilot projects were identified, designed, and implemented as part of a competition that took place among university students in Ma’an governorate to engage youth in climate action. Clarify to whom the projects were handed over? What does handover mean here?
2) Clarify whether the water diagnostic assessment was carried out as part of the climate risk and vulnerability assessment of the Ma’an governorate.
3) In this case, you should not mention the international consultant (Hydrocounseil) as this is a UNDP project, or if the consultant has been hired by UNDP. Of course, in certain cases, you may have to mention the engagement of a consultant or consulting firm as progress. But please make sure to mention if the government has any involvement in any activity. And in the partnership section, you have to mention all the partners.</t>
      </text>
    </comment>
    <comment ref="D21" authorId="1" shapeId="0" xr:uid="{C984B984-7EF9-4B26-923E-BA6835433BBB}">
      <text>
        <t>[Threaded comment]
Your version of Excel allows you to read this threaded comment; however, any edits to it will get removed if the file is opened in a newer version of Excel. Learn more: https://go.microsoft.com/fwlink/?linkid=870924
Comment:
    @Ahmad Altarawnah @Luma Abbadi Please respond to this question considering progress of Q1</t>
      </text>
    </comment>
    <comment ref="K21" authorId="2" shapeId="0" xr:uid="{1BD05512-30CC-48B9-919E-8C88431E190C}">
      <text>
        <t>[Threaded comment]
Your version of Excel allows you to read this threaded comment; however, any edits to it will get removed if the file is opened in a newer version of Excel. Learn more: https://go.microsoft.com/fwlink/?linkid=870924
Comment:
    @Ahmad Altarawnah @Luma Abbadi 
1) Clarify what type of session or what were the purpose of the session.
2) Women-led local community group may be a more appropriate term</t>
      </text>
    </comment>
    <comment ref="R21" authorId="3" shapeId="0" xr:uid="{57EF6D39-8AFD-40CF-907E-BAACB614FDBE}">
      <text>
        <t xml:space="preserve">[Threaded comment]
Your version of Excel allows you to read this threaded comment; however, any edits to it will get removed if the file is opened in a newer version of Excel. Learn more: https://go.microsoft.com/fwlink/?linkid=870924
Comment:
    @Rana Saleh @Ahmad Altarawnah @Luma Abbadi please provide information to this box
Reply:
    @Ahmad Altarawnah how presentation of the three adaptation measures are relevant to the social inclusion and gender equality? Please elaborate. @Benjamin Basmaci </t>
      </text>
    </comment>
    <comment ref="K25" authorId="4" shapeId="0" xr:uid="{3AD1459F-5769-4ED9-83DC-8A92C9FB2C8B}">
      <text>
        <t xml:space="preserve">[Threaded comment]
Your version of Excel allows you to read this threaded comment; however, any edits to it will get removed if the file is opened in a newer version of Excel. Learn more: https://go.microsoft.com/fwlink/?linkid=870924
Comment:
    @Ahmad Altarawnah @Luma Abbadi Please further specify what type of data? For what purpose the data were needed? From what source you failed to collect the date (because you have mentioned that you have collected data from the Universities). </t>
      </text>
    </comment>
    <comment ref="Y27" authorId="5" shapeId="0" xr:uid="{ED27E966-A402-4938-BE92-F81205D51393}">
      <text>
        <t>[Threaded comment]
Your version of Excel allows you to read this threaded comment; however, any edits to it will get removed if the file is opened in a newer version of Excel. Learn more: https://go.microsoft.com/fwlink/?linkid=870924
Comment:
    @Rana Saleh @Dana Al-Lweisy please elaborate on the political risk to make it clear</t>
      </text>
    </comment>
    <comment ref="AF27" authorId="6" shapeId="0" xr:uid="{324AB642-AB52-4F7D-BB4C-F2D8D8F3FA39}">
      <text>
        <t>[Threaded comment]
Your version of Excel allows you to read this threaded comment; however, any edits to it will get removed if the file is opened in a newer version of Excel. Learn more: https://go.microsoft.com/fwlink/?linkid=870924
Comment:
    @Rana Saleh @Dana Al-Lweisy please elaborate on the political risk to make it clear</t>
      </text>
    </comment>
    <comment ref="K31" authorId="7" shapeId="0" xr:uid="{49A6AB65-74DA-47E7-A3AD-15A48359883F}">
      <text>
        <t xml:space="preserve">[Threaded comment]
Your version of Excel allows you to read this threaded comment; however, any edits to it will get removed if the file is opened in a newer version of Excel. Learn more: https://go.microsoft.com/fwlink/?linkid=870924
Comment:
    @Ahmad Altarawnah @Luma Abbadi 
Just as above please clarify here what sort data and why you needed the data? What do you mean by official sources: Government or Universities?  </t>
      </text>
    </comment>
    <comment ref="K32" authorId="8" shapeId="0" xr:uid="{BD7C9AFF-760C-460A-86F6-F63C81AB4744}">
      <text>
        <t>[Threaded comment]
Your version of Excel allows you to read this threaded comment; however, any edits to it will get removed if the file is opened in a newer version of Excel. Learn more: https://go.microsoft.com/fwlink/?linkid=870924
Comment:
    @Ahmad Altarawnah @Luma Abbadi 
Could you please rewrite the sentence. 
Example: Close consultations with local communities, particularly those representing women and vulnerable groups, are essential for developing a comprehensive understanding of climate vulnerability and risks in any governorate.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tc={9E352C09-D30A-4D5D-A82F-EB7C8A57CF82}</author>
    <author>tc={FD575AF1-2174-4E67-AC34-699C5698A320}</author>
    <author>tc={FB752528-F4BA-433F-9F4F-C51EF8485ED2}</author>
    <author>tc={1131DD44-6578-4A09-AC3C-B411A6809890}</author>
    <author>tc={260EDA08-EF3C-4469-B7BA-DBD4D0E1923B}</author>
    <author>tc={1DD7FDAA-9CAD-4D10-AD12-CE0825F7C295}</author>
  </authors>
  <commentList>
    <comment ref="L4" authorId="0" shapeId="0" xr:uid="{9E352C09-D30A-4D5D-A82F-EB7C8A57CF82}">
      <text>
        <t>[Threaded comment]
Your version of Excel allows you to read this threaded comment; however, any edits to it will get removed if the file is opened in a newer version of Excel. Learn more: https://go.microsoft.com/fwlink/?linkid=870924
Comment:
    @Rana Saleh @Ahmad Altarawnah please write JOHUD in full</t>
      </text>
    </comment>
    <comment ref="P4" authorId="1" shapeId="0" xr:uid="{FD575AF1-2174-4E67-AC34-699C5698A320}">
      <text>
        <t xml:space="preserve">[Threaded comment]
Your version of Excel allows you to read this threaded comment; however, any edits to it will get removed if the file is opened in a newer version of Excel. Learn more: https://go.microsoft.com/fwlink/?linkid=870924
Comment:
    @Ahmad Altarawnah if completed in the previous quarter then mention that. The same is applicable for activities
@Rana Saleh 
Reply:
    @Luma Abbadi Attn. </t>
      </text>
    </comment>
    <comment ref="Q4" authorId="2" shapeId="0" xr:uid="{FB752528-F4BA-433F-9F4F-C51EF8485ED2}">
      <text>
        <t xml:space="preserve">[Threaded comment]
Your version of Excel allows you to read this threaded comment; however, any edits to it will get removed if the file is opened in a newer version of Excel. Learn more: https://go.microsoft.com/fwlink/?linkid=870924
Comment:
    @Luma Abbadi @Ahmad Altarawnah Once the final assessment report is available please upload that in the folder. please see the heading of this column.  
Reply:
    the same is applicable for all major outputs/deliverable of all all activities 
</t>
      </text>
    </comment>
    <comment ref="L5" authorId="3" shapeId="0" xr:uid="{1131DD44-6578-4A09-AC3C-B411A6809890}">
      <text>
        <t xml:space="preserve">[Threaded comment]
Your version of Excel allows you to read this threaded comment; however, any edits to it will get removed if the file is opened in a newer version of Excel. Learn more: https://go.microsoft.com/fwlink/?linkid=870924
Comment:
    @Rana Saleh @Ahmad Altarawnah please make it clears representatives of what? Who are the stakeholder give some examples. </t>
      </text>
    </comment>
    <comment ref="O6" authorId="4" shapeId="0" xr:uid="{260EDA08-EF3C-4469-B7BA-DBD4D0E1923B}">
      <text>
        <t xml:space="preserve">[Threaded comment]
Your version of Excel allows you to read this threaded comment; however, any edits to it will get removed if the file is opened in a newer version of Excel. Learn more: https://go.microsoft.com/fwlink/?linkid=870924
Comment:
    @Ahmad Altarawnah @Luma Abbadi for all delayed activities please mention the reason briefly. </t>
      </text>
    </comment>
    <comment ref="L10" authorId="5" shapeId="0" xr:uid="{1DD7FDAA-9CAD-4D10-AD12-CE0825F7C295}">
      <text>
        <t>[Threaded comment]
Your version of Excel allows you to read this threaded comment; however, any edits to it will get removed if the file is opened in a newer version of Excel. Learn more: https://go.microsoft.com/fwlink/?linkid=870924
Comment:
    @Rana Saleh @Ahmad Altarawnah please share the ToR, we will be interested to review the criteria that have been identified to select adaptation solution.</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tc={1EB68BD4-A4B1-416E-8186-BA3F8703F033}</author>
    <author>tc={17A9AC03-28DF-4DBA-8B05-C1854AD2FABE}</author>
    <author>tc={D6AB2CA4-E302-40BC-8520-99482E8B006D}</author>
    <author>tc={4B35BC18-C663-489C-9B93-93CCD3305D6E}</author>
    <author>tc={65A47D8B-76C3-4BB0-ACBE-AE81D087B4DB}</author>
  </authors>
  <commentList>
    <comment ref="V11" authorId="0" shapeId="0" xr:uid="{1EB68BD4-A4B1-416E-8186-BA3F8703F033}">
      <text>
        <t>[Threaded comment]
Your version of Excel allows you to read this threaded comment; however, any edits to it will get removed if the file is opened in a newer version of Excel. Learn more: https://go.microsoft.com/fwlink/?linkid=870924
Comment:
    @Rana Saleh Has the contract with Cambridge Econometrics has been signed when it was planned for? When do you expect the contracted activities will be completed?
Reply:
    @Abdullah Zahiruddin Ahmad yes it have been signed two months ago and it should be finalized by end of this year</t>
      </text>
    </comment>
    <comment ref="V15" authorId="1" shapeId="0" xr:uid="{17A9AC03-28DF-4DBA-8B05-C1854AD2FABE}">
      <text>
        <t>[Threaded comment]
Your version of Excel allows you to read this threaded comment; however, any edits to it will get removed if the file is opened in a newer version of Excel. Learn more: https://go.microsoft.com/fwlink/?linkid=870924
Comment:
    @Rana Saleh can you please specify the month and week in the Q4 that you intend to organize the workshop? 
Reply:
    @Abdullah Zahiruddin Ahmad  week Nov 19th , 2023</t>
      </text>
    </comment>
    <comment ref="AA15" authorId="2" shapeId="0" xr:uid="{D6AB2CA4-E302-40BC-8520-99482E8B006D}">
      <text>
        <t xml:space="preserve">[Threaded comment]
Your version of Excel allows you to read this threaded comment; however, any edits to it will get removed if the file is opened in a newer version of Excel. Learn more: https://go.microsoft.com/fwlink/?linkid=870924
Comment:
    @Rana Saleh the link contains the same document of the upper cell?
Reply:
    @Abdullah Zahiruddin Ahmad  apologies for the oversight ...links are updated </t>
      </text>
    </comment>
    <comment ref="Y19" authorId="3" shapeId="0" xr:uid="{4B35BC18-C663-489C-9B93-93CCD3305D6E}">
      <text>
        <t>[Threaded comment]
Your version of Excel allows you to read this threaded comment; however, any edits to it will get removed if the file is opened in a newer version of Excel. Learn more: https://go.microsoft.com/fwlink/?linkid=870924
Comment:
    @Rana Saleh as per description this and the following two activities are delayed, right?
Reply:
    The activities in the work plan that can not be completed by the end of Dec 2023, are delayed activities
Reply:
    please review the status of all the activities 
Reply:
    yes</t>
      </text>
    </comment>
    <comment ref="Y24" authorId="4" shapeId="0" xr:uid="{65A47D8B-76C3-4BB0-ACBE-AE81D087B4DB}">
      <text>
        <t xml:space="preserve">[Threaded comment]
Your version of Excel allows you to read this threaded comment; however, any edits to it will get removed if the file is opened in a newer version of Excel. Learn more: https://go.microsoft.com/fwlink/?linkid=870924
Comment:
    @Rana Saleh status of the activity needs to be identified,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tc={C9F79F4C-115B-4EDC-A258-E137F32F9802}</author>
    <author>tc={006E7093-0BC3-42A6-9BB1-7EC68D40D107}</author>
    <author>tc={ABB08EA7-3DE6-42B2-961A-C055A80CCC26}</author>
    <author>tc={6F66D95B-7138-464D-BE4D-6C5F0629062C}</author>
    <author>tc={A96B92A6-E8A0-4274-9CC0-BC2AAEF9EB81}</author>
  </authors>
  <commentList>
    <comment ref="A19" authorId="0" shapeId="0" xr:uid="{C9F79F4C-115B-4EDC-A258-E137F32F9802}">
      <text>
        <t>[Threaded comment]
Your version of Excel allows you to read this threaded comment; however, any edits to it will get removed if the file is opened in a newer version of Excel. Learn more: https://go.microsoft.com/fwlink/?linkid=870924
Comment:
    Q2-2024:
The project contributes partially to the carbon cuts and mitigation efforts through expanding the green and urban forestry areas within the city of Amman and enhance carbon sequestration. Also the project contributes to the targets  4.2.7 and 4.5.2 of Jordan's NDC through partially contributing towards food security against emergency conditions (Climate shocks, PAndemics...etc.) and partially contribute to mitigate the flash floods in by increasing the green areas
Q1-2024:
The project contributes partially to the carbon cuts and mitigation efforts through expanding the green and urban forestry areas within the city of Amman and enhance carbon sequestration. Also the project contributes to the targets  4.2.7 and 4.5.2 of Jordan's NDC through partially contributing towards food security against emergency conditions (Climate shocks, PAndemics...etc.) and partially contribute to mitigate the flash floods in by increasing the green areas</t>
      </text>
    </comment>
    <comment ref="B19" authorId="1" shapeId="0" xr:uid="{006E7093-0BC3-42A6-9BB1-7EC68D40D107}">
      <text>
        <t>[Threaded comment]
Your version of Excel allows you to read this threaded comment; however, any edits to it will get removed if the file is opened in a newer version of Excel. Learn more: https://go.microsoft.com/fwlink/?linkid=870924
Comment:
    @Sami Tarabieh @Ali Alkayed Please providing response to the question?</t>
      </text>
    </comment>
    <comment ref="A21" authorId="2" shapeId="0" xr:uid="{ABB08EA7-3DE6-42B2-961A-C055A80CCC26}">
      <text>
        <t>[Threaded comment]
Your version of Excel allows you to read this threaded comment; however, any edits to it will get removed if the file is opened in a newer version of Excel. Learn more: https://go.microsoft.com/fwlink/?linkid=870924
Comment:
    Q2-2024:
SDG2, SDG 11, SDG 13
Q1-2024:
SDG2, SDG 11, SDG 13</t>
      </text>
    </comment>
    <comment ref="B21" authorId="3" shapeId="0" xr:uid="{6F66D95B-7138-464D-BE4D-6C5F0629062C}">
      <text>
        <t>[Threaded comment]
Your version of Excel allows you to read this threaded comment; however, any edits to it will get removed if the file is opened in a newer version of Excel. Learn more: https://go.microsoft.com/fwlink/?linkid=870924
Comment:
    @Sami Tarabieh @Ali Alkayed Please providing response to the question?</t>
      </text>
    </comment>
    <comment ref="H23" authorId="4" shapeId="0" xr:uid="{A96B92A6-E8A0-4274-9CC0-BC2AAEF9EB81}">
      <text>
        <t>[Threaded comment]
Your version of Excel allows you to read this threaded comment; however, any edits to it will get removed if the file is opened in a newer version of Excel. Learn more: https://go.microsoft.com/fwlink/?linkid=870924
Comment:
    @Sami Tarabieh @Ali Alkayed please provide data on the indicators that you have also shared with consultant.</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tc={D03E91DA-07BC-43D9-AB22-F0EE7C905BAE}</author>
    <author>tc={D50A8153-4E07-410B-97F4-FA123EB515AE}</author>
    <author>tc={8EFB2BEA-3F30-44E9-B34B-965B231E63CF}</author>
    <author>tc={E482693E-4327-45A8-85CF-41F808F919FE}</author>
    <author>tc={98BBAA74-C278-4CE8-9E45-112C873E83C7}</author>
    <author>tc={EDECD780-540B-42C2-BFE4-C584F31C8592}</author>
    <author>tc={562E375C-85C9-4663-BDAC-9B87F46513C8}</author>
    <author>tc={678AAA65-CFEA-4D5C-87D4-93A01FFE5504}</author>
    <author>tc={898D438C-D967-43DD-ADEE-449627308F92}</author>
    <author>tc={95F6EFAE-7F3B-412B-B0F9-548790BE396C}</author>
    <author>tc={DE14F520-1804-4329-AEBC-1C93CF86978C}</author>
    <author>tc={8A0AC939-10C7-4BCE-ABB7-045C22D7E3F8}</author>
    <author>tc={369DAA96-4076-40D7-8710-E2031BA47C13}</author>
    <author>tc={F9C23A1E-5A32-41A8-9658-9870D3A72C25}</author>
    <author>tc={F08E925D-C18B-46A6-801C-9E2CBC19FC6E}</author>
    <author>tc={9A1FD095-21D5-4487-AC76-B9A6A3C02EA5}</author>
    <author>tc={851260E2-3F6F-45CE-AADF-A6E205C5BF32}</author>
    <author>tc={D084F4F9-085F-4B45-B2D0-FA92E2530CCC}</author>
    <author>tc={E1F4FB01-3EE6-4988-961A-62CD6A4E6C92}</author>
    <author>tc={470FD955-84BE-43CF-BA2D-8C2B636DEF71}</author>
    <author>tc={280FE047-6EFD-4C7B-A23C-03E05E9B04FD}</author>
    <author>tc={C574F30B-BC9C-472B-9FAD-8DEC794DCC6D}</author>
    <author>tc={C57A0D28-5B92-4408-806F-90F0F4FF0DFD}</author>
  </authors>
  <commentList>
    <comment ref="A1" authorId="0" shapeId="0" xr:uid="{D03E91DA-07BC-43D9-AB22-F0EE7C905BAE}">
      <text>
        <t xml:space="preserve">[Threaded comment]
Your version of Excel allows you to read this threaded comment; however, any edits to it will get removed if the file is opened in a newer version of Excel. Learn more: https://go.microsoft.com/fwlink/?linkid=870924
Comment:
    Q2-2024:
The project has achieved significant milestones during the reporting quarter, including the completion of technical tools for green urban agriculture, and the application of innovative technologies in urban farming. The establishment of a plant nursery, and urban community gardens progressed well, with expected completion by August. The Miyawaki Urban Forest model was successfully completed, planting 3,600 seedlings, engaging over 550 volunteers. Additionally, preparations for a green urban farming knowledge program and a public awareness campaign are underway, aiming to enhance community skills and awareness of sustainable urban agriculture. These efforts collectively contribute to Amman's resilience, food security, and environmental sustainability.
Q1-2024:
The project has made progress in various areas:
•	The urban farming expert conducted a thorough review, developed draft guidelines for sustainable urban farming practices, consulted with relevant departments of GAM, and conducted value chain and gap analyses.
•	Urban farming units' needs were prepared in partnership with GAM, and a Science Day was organized in collaboration with GAM and German Jordanian University.
•	Technical tools for integrating green urban agriculture into Amman's spatial planning processes were drafted, and the project task was redirected to GAM's Community Development Directorate.
•	Major work on the plant nursery at Al-Qadisiyah Garden Center has been completed.
•	The Miyawaki Urban Forest project was finalized, engaging over 550 volunteers in planting endangered species.
•	"Alghad Newspaper" has been selected to lead an awareness campaign, discussing requirements for raising awareness.
•	The urban farming expert has prepared draft guidelines on greening urban agriculture.
Q4-2023:
During Quarter 4 of implementation, the project consolidated the design of the three pilots at the city scale. The design to upgrade Al Qadisiyah Garden Center was completed, and the establishment of the fruit tree seedling production nursery has begun to supply seedlings to the farmers and households of Amman. The general outline for the guidelines on sustainable urban farming in Amman is agreed upon, and the consultant is currently conducting consultations with concerned urban farming departments to produce the guidelines. Scientific research on urban farming has been started in collaboration with the German"-Jordanian University. Actions to build the institutional and technical capabilities of the established urban farming unit have commenced. The process to establish the fig market at Wadi Essir Ditrsit to support the local farmers there has commenced.
Q3-2023:
The major progress of this reporting period is the selection of the three pilots to demonstrate sustainable urban farming practices. The project is in the process of establishing a high-tech nursery to produce seedlings of fruit-bearing fruits to be distributed to vulnerable households. the selection of an area of the most vulnerable districts in Amman to establish a smart community garden to be a center for fostering water-efficient and climate-smart farming. Consultations and studies were conducted in the Wadi Esir district of Amman to support the farmers in transforming into climate-smart farming activities. During the reporting period, the project recruited two experts on urban forestration by applying Miyawki method and expert on the policy and best practices of sustainable urban farming 
Q2-2023:
The Project Technical committee, consisting of representatives of various departments within GAM, has been successfully formed to ensure effective implementation of the project. The formation of Project Advisory Committees has been initiated to bring together experts and stakeholders from a number of relevant institutions to provide valuable insights and strategic guidance. Efforts are underway to identify suitable sites for project implementation in cooperation with GAM. 
</t>
      </text>
    </comment>
    <comment ref="A2" authorId="1" shapeId="0" xr:uid="{D50A8153-4E07-410B-97F4-FA123EB515AE}">
      <text>
        <t xml:space="preserve">[Threaded comment]
Your version of Excel allows you to read this threaded comment; however, any edits to it will get removed if the file is opened in a newer version of Excel. Learn more: https://go.microsoft.com/fwlink/?linkid=870924
Comment:
    Q2-2024:
Partnership with Midorization Project, a Japanese social enterprise dedicated to urban resilience through forest regeneration and community development, brings valuable technical expertise to the project. Their support is instrumental in implementing the Miyawaki Method for native forest regeneration in Amman. Through their experience and resources, Midorization Project contributes to the project's objective of fostering social and environmental impacts, including community well-being and biodiversity restoration.
Q1-2024:
Partnership with Midorization Project, a Japanese social enterprise dedicated to urban resilience through forest regeneration and community development, brings valuable technical expertise to the project. Their support is instrumental in implementing the Miyawaki Method for native forest regeneration in Amman. Through their experience and resources, Midorization Project contributes to the project's objective of fostering social and environmental impacts, including community well-being and biodiversity restoration.
Q4-2023:
No new partnerships in this quarter. only partnership with the German Jordanian University to advance urban farming in the scientific research 
Q3-2023:
UNDP collaborated with the Embassy of Japan and the Greater Municipality of Amman during the kick-off workshop of the project. The project has recruited specialists from Japan on the Miyawaki urban forestry method to commence collaboration with Midorization Corporate (Non-for-profit Japanese Corporate) on the guidelines of the Miyawaki method.
Q2-2023:
A collaboration with Japanese expert to spearhead the Miyawaki Urban Forest activities has been initiated. This expert brings extensive expertise in applying the Miyawaki method, which has been evident in the successful results achieved in previous urban forest restoration and regeneration projects.
</t>
      </text>
    </comment>
    <comment ref="M5" authorId="2" shapeId="0" xr:uid="{8EFB2BEA-3F30-44E9-B34B-965B231E63CF}">
      <text>
        <t>[Threaded comment]
Your version of Excel allows you to read this threaded comment; however, any edits to it will get removed if the file is opened in a newer version of Excel. Learn more: https://go.microsoft.com/fwlink/?linkid=870924
Comment:
    @Abdullah Zahiruddin Ahmad any publication or post on social media to report?</t>
      </text>
    </comment>
    <comment ref="Z6" authorId="3" shapeId="0" xr:uid="{E482693E-4327-45A8-85CF-41F808F919FE}">
      <text>
        <t xml:space="preserve">[Threaded comment]
Your version of Excel allows you to read this threaded comment; however, any edits to it will get removed if the file is opened in a newer version of Excel. Learn more: https://go.microsoft.com/fwlink/?linkid=870924
Comment:
    @Sami Tarabieh @Ali Alkayed please upload all the written deliverables in the folder. Name and number those as per the activity number. </t>
      </text>
    </comment>
    <comment ref="Y7" authorId="4" shapeId="0" xr:uid="{98BBAA74-C278-4CE8-9E45-112C873E83C7}">
      <text>
        <t>[Threaded comment]
Your version of Excel allows you to read this threaded comment; however, any edits to it will get removed if the file is opened in a newer version of Excel. Learn more: https://go.microsoft.com/fwlink/?linkid=870924
Comment:
    @Sami Tarabieh @Ali Alkayed the text has been modified slightly using the same information that you have provided (which sounds great). Please check if the modification is correct. 
Please mention as the first sentence if the activity was implemented earlier. (For example: The activity was completed in Q1, 2024)
Reply:
    @Ali Alkayed we can not use the term expected outcome as the work of the committee has already led to the development of an action plan. So i am removing the headline.
Reply:
    The activity was completed in Q4,2023
Reply:
    @Ali Alkayed please insert a sentence in the box to mention that.
Reply:
    Done</t>
      </text>
    </comment>
    <comment ref="P8" authorId="5" shapeId="0" xr:uid="{EDECD780-540B-42C2-BFE4-C584F31C8592}">
      <text>
        <t>[Threaded comment]
Your version of Excel allows you to read this threaded comment; however, any edits to it will get removed if the file is opened in a newer version of Excel. Learn more: https://go.microsoft.com/fwlink/?linkid=870924
Comment:
    @Ali Alkayed the text has been revised please check if it is ok now.
Reply:
    Ok</t>
      </text>
    </comment>
    <comment ref="Y8" authorId="6" shapeId="0" xr:uid="{562E375C-85C9-4663-BDAC-9B87F46513C8}">
      <text>
        <t>[Threaded comment]
Your version of Excel allows you to read this threaded comment; however, any edits to it will get removed if the file is opened in a newer version of Excel. Learn more: https://go.microsoft.com/fwlink/?linkid=870924
Comment:
    @Sami Tarabieh @Ali Alkayed Please add on sentence in the between of text to indicate if this activity was completed earlier (Q4, 2023 or Q1, 2024). 
Please check if the revised text is correct. If any further change is needed please do that inside the  progress box instead of reply to this comment.</t>
      </text>
    </comment>
    <comment ref="Y9" authorId="7" shapeId="0" xr:uid="{678AAA65-CFEA-4D5C-87D4-93A01FFE5504}">
      <text>
        <t>[Threaded comment]
Your version of Excel allows you to read this threaded comment; however, any edits to it will get removed if the file is opened in a newer version of Excel. Learn more: https://go.microsoft.com/fwlink/?linkid=870924
Comment:
    @Sami Tarabieh @Ali Alkayed Please add on sentence in the between of text to indicate if this activity was completed earlier (Q4, 2023 or Q1, 2024). 
Please check if the revised text is correct. If any further change is needed please do that inside the  progress box instead of reply to this comment.
Reply:
    Done</t>
      </text>
    </comment>
    <comment ref="Y10" authorId="8" shapeId="0" xr:uid="{898D438C-D967-43DD-ADEE-449627308F92}">
      <text>
        <t>[Threaded comment]
Your version of Excel allows you to read this threaded comment; however, any edits to it will get removed if the file is opened in a newer version of Excel. Learn more: https://go.microsoft.com/fwlink/?linkid=870924
Comment:
    @Sami Tarabieh @Ali Alkayed please check if the revised text is correct. If any further change is needed please do that inside the  progress box instead of reply to this comment.
Reply:
    Done</t>
      </text>
    </comment>
    <comment ref="Y11" authorId="9" shapeId="0" xr:uid="{95F6EFAE-7F3B-412B-B0F9-548790BE396C}">
      <text>
        <t>[Threaded comment]
Your version of Excel allows you to read this threaded comment; however, any edits to it will get removed if the file is opened in a newer version of Excel. Learn more: https://go.microsoft.com/fwlink/?linkid=870924
Comment:
    @Sami Tarabieh @Ali Alkayed check if the text is correct. Mention specifically if the activity was completed in an earlier quarter. 
Reply:
    Done</t>
      </text>
    </comment>
    <comment ref="T12" authorId="10" shapeId="0" xr:uid="{DE14F520-1804-4329-AEBC-1C93CF86978C}">
      <text>
        <t>[Threaded comment]
Your version of Excel allows you to read this threaded comment; however, any edits to it will get removed if the file is opened in a newer version of Excel. Learn more: https://go.microsoft.com/fwlink/?linkid=870924
Comment:
    @Rana Saleh @Sami Tarabieh @Ali Alkayed Please clarify how the cost of the socio-economic assessment will be covered? No work plan activity should be cancelled or modified without informing us and getting approve from the Embassy. I am not aware of any email communication where the issue of cancelling the activity has been communicated. Climate Promise has made commitment with the donor to produced the agreed deliverables. Therefore, it is obligatory to follow certain procedures if any change in the work plan becomes essential. 
Attention: @Nedal Alouran @Nataliya Vasylyeva 
Reply:
    The activity is not canceled. A specialized department in GAM will handle it, and it has been mutually agreed with GAM that the activity budget will be reallocated to support the development of the urban community garden within the "Garden of Excellence" in the Al Muqabalayn District of Amman. This adjustment is prompted by the anticipated price rise in the construction of the urban community garden.</t>
      </text>
    </comment>
    <comment ref="P13" authorId="11" shapeId="0" xr:uid="{8A0AC939-10C7-4BCE-ABB7-045C22D7E3F8}">
      <text>
        <t>[Threaded comment]
Your version of Excel allows you to read this threaded comment; however, any edits to it will get removed if the file is opened in a newer version of Excel. Learn more: https://go.microsoft.com/fwlink/?linkid=870924
Comment:
    @Rana Saleh @Ali Alkayed a brief discuss is needed to understand the activity. 
2) Land selection and acquisition, completing construction work, and operationalizing the market: all these can be done in two months?  
3) What does food production means here? Are you meaning food processing? What sort of tasks it will involve? All these can be completed in two months (while it is at EoI level at this moment)?
Reply:
    sorry, it is food processing. 
Reply:
    2) No land acquisition, Greater Amman Municipality will offer the land. The structure will be simple structure (e.g. kiosk)
3) food processing for the figs (Jam, dried fig), the EOI is under review.</t>
      </text>
    </comment>
    <comment ref="Y13" authorId="12" shapeId="0" xr:uid="{369DAA96-4076-40D7-8710-E2031BA47C13}">
      <text>
        <t>[Threaded comment]
Your version of Excel allows you to read this threaded comment; however, any edits to it will get removed if the file is opened in a newer version of Excel. Learn more: https://go.microsoft.com/fwlink/?linkid=870924
Comment:
    @Sami Tarabieh @Ali Alkayed 
1) Check the text to make sure it is correct.
2) If the plan nursery was completed in the last quarter (Q1, 2003) please mention that specifically
3) As we discussed earlier please clarify if the food processing facility was included in the original work plan. If not then mention that specifically in the text. Otherwise you have to provide an explanation where have you channeled the budget approved for the food processing facility.
4) Mention the area of lands for the nursery and fig markets. Mention land ownership and if you had to make any arrangement or get approval or transfer of the land for this activity.
Reply:
    Done</t>
      </text>
    </comment>
    <comment ref="Y14" authorId="13" shapeId="0" xr:uid="{F9C23A1E-5A32-41A8-9658-9870D3A72C25}">
      <text>
        <t>[Threaded comment]
Your version of Excel allows you to read this threaded comment; however, any edits to it will get removed if the file is opened in a newer version of Excel. Learn more: https://go.microsoft.com/fwlink/?linkid=870924
Comment:
    @Sami Tarabieh @Ali Alkayed please check the text and make sure it is correct. Mention approximate number of seedlings and the number of species for urban community garden. Also mention the area of the garden.
Reply:
    Done</t>
      </text>
    </comment>
    <comment ref="Y15" authorId="14" shapeId="0" xr:uid="{F08E925D-C18B-46A6-801C-9E2CBC19FC6E}">
      <text>
        <t>[Threaded comment]
Your version of Excel allows you to read this threaded comment; however, any edits to it will get removed if the file is opened in a newer version of Excel. Learn more: https://go.microsoft.com/fwlink/?linkid=870924
Comment:
    @Sami Tarabieh @Ali Alkayed  Review the text, mention the size /area of the forest. All the areas in the report should be written using the same type of unit (decimal or acres or square meters) Mention specifically if the activity was completed in any previous quarter. (Q3, 2023 or Q1, 2024)
Reply:
    Done</t>
      </text>
    </comment>
    <comment ref="Y16" authorId="15" shapeId="0" xr:uid="{9A1FD095-21D5-4487-AC76-B9A6A3C02EA5}">
      <text>
        <t>[Threaded comment]
Your version of Excel allows you to read this threaded comment; however, any edits to it will get removed if the file is opened in a newer version of Excel. Learn more: https://go.microsoft.com/fwlink/?linkid=870924
Comment:
    @Sami Tarabieh @Ali Alkayed Please check the text and make sure it is correct.
Reply:
    Done</t>
      </text>
    </comment>
    <comment ref="Y17" authorId="16" shapeId="0" xr:uid="{851260E2-3F6F-45CE-AADF-A6E205C5BF32}">
      <text>
        <t>[Threaded comment]
Your version of Excel allows you to read this threaded comment; however, any edits to it will get removed if the file is opened in a newer version of Excel. Learn more: https://go.microsoft.com/fwlink/?linkid=870924
Comment:
    @Sami Tarabieh @Ali Alkayed Check the modified text, if needs further correct please do that inside the progress box.
Reply:
    Done</t>
      </text>
    </comment>
    <comment ref="P18" authorId="17" shapeId="0" xr:uid="{D084F4F9-085F-4B45-B2D0-FA92E2530CCC}">
      <text>
        <t>[Threaded comment]
Your version of Excel allows you to read this threaded comment; however, any edits to it will get removed if the file is opened in a newer version of Excel. Learn more: https://go.microsoft.com/fwlink/?linkid=870924
Comment:
    @Ali Alkayed specify month Jan or Feb?
Reply:
    Feb &amp; Mar</t>
      </text>
    </comment>
    <comment ref="X18" authorId="18" shapeId="0" xr:uid="{E1F4FB01-3EE6-4988-961A-62CD6A4E6C92}">
      <text>
        <t>[Threaded comment]
Your version of Excel allows you to read this threaded comment; however, any edits to it will get removed if the file is opened in a newer version of Excel. Learn more: https://go.microsoft.com/fwlink/?linkid=870924
Comment:
    @Sami Tarabieh @Ali Alkayed Please select the correct status for the activity as the progress statement says it is not done yet</t>
      </text>
    </comment>
    <comment ref="Y18" authorId="19" shapeId="0" xr:uid="{470FD955-84BE-43CF-BA2D-8C2B636DEF71}">
      <text>
        <t>[Threaded comment]
Your version of Excel allows you to read this threaded comment; however, any edits to it will get removed if the file is opened in a newer version of Excel. Learn more: https://go.microsoft.com/fwlink/?linkid=870924
Comment:
    @Sami Tarabieh @Ali Alkayed please write the progress correctly, e.g., preparation for the activity is under way and expected to be held in August, 2024
Reply:
    Done</t>
      </text>
    </comment>
    <comment ref="P19" authorId="20" shapeId="0" xr:uid="{280FE047-6EFD-4C7B-A23C-03E05E9B04FD}">
      <text>
        <t>[Threaded comment]
Your version of Excel allows you to read this threaded comment; however, any edits to it will get removed if the file is opened in a newer version of Excel. Learn more: https://go.microsoft.com/fwlink/?linkid=870924
Comment:
    @Ali Alkayed specify month Jan or Feb?
Reply:
    Mar</t>
      </text>
    </comment>
    <comment ref="X19" authorId="21" shapeId="0" xr:uid="{C574F30B-BC9C-472B-9FAD-8DEC794DCC6D}">
      <text>
        <t>[Threaded comment]
Your version of Excel allows you to read this threaded comment; however, any edits to it will get removed if the file is opened in a newer version of Excel. Learn more: https://go.microsoft.com/fwlink/?linkid=870924
Comment:
    @Sami Tarabieh @Ali Alkayed please identify status of the activity</t>
      </text>
    </comment>
    <comment ref="Y19" authorId="22" shapeId="0" xr:uid="{C57A0D28-5B92-4408-806F-90F0F4FF0DFD}">
      <text>
        <t>[Threaded comment]
Your version of Excel allows you to read this threaded comment; however, any edits to it will get removed if the file is opened in a newer version of Excel. Learn more: https://go.microsoft.com/fwlink/?linkid=870924
Comment:
    @Sami Tarabieh @Ali Alkayed please check if the modified text is correct. If it needs any further modification then please do that in the main text instead of replying to this comment.
Reply:
    Done</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tc={9D90BE6A-1FE3-48D1-AE44-7C8C3F46A41F}</author>
    <author>tc={C95C123C-715B-4E11-8FF2-CD0020FECA00}</author>
    <author>tc={00A91DB3-CD5F-461F-A502-DD000641F0F6}</author>
    <author>tc={A8116A7E-5C23-45FD-850A-FD672C97424B}</author>
    <author>tc={14AAE1C0-DD62-4396-803A-FB2C484489A4}</author>
    <author>tc={4AD03B59-E5B2-4EF2-BF1F-1F83FC588C74}</author>
    <author>tc={78A28354-001A-47DD-B75E-E6626E48AB22}</author>
    <author>tc={C8CD45DF-ECDC-42BC-86DA-EA536D0DEFB8}</author>
    <author>tc={E5446A3F-9BB0-449D-B5FF-53DDCCD9572A}</author>
    <author>tc={289300F8-B113-4134-BDEA-281FE5AAFC34}</author>
    <author>tc={685BCA23-3A4B-4D4C-9556-73CDC0823EDF}</author>
    <author>tc={9FA9D4C5-7FCA-43F8-807F-88EF961445B5}</author>
    <author>tc={043AE3F1-39EE-41D6-A168-CD6ADFBBB192}</author>
    <author>tc={E98C795A-B405-4F71-A2CF-6D1EB5BE9F91}</author>
    <author>tc={118C36EB-A247-4F15-AD02-DC89596DA179}</author>
    <author>tc={C14CBC1A-C3D1-4C18-9D75-D335F5A8A47B}</author>
    <author>tc={375C96F2-EAAF-4DFE-A77B-6E7977647B75}</author>
    <author>tc={518BB9D8-77B5-4287-9FD4-E6239AE76E11}</author>
    <author>tc={F538BBCC-31B1-49CE-A18F-EC27E8188479}</author>
    <author>tc={9D6D66FB-FE44-4BD4-87EE-374F157874CA}</author>
    <author>tc={E23BA4EC-FFBF-4A22-A958-D7145ECE90E5}</author>
    <author>tc={30A42DED-18CA-461B-AAE5-6B1602832B3F}</author>
    <author>tc={9FB31B20-7215-4B73-90E8-F830C786134F}</author>
    <author>tc={79B52239-BC5E-4FAF-8122-F430F84B7C9D}</author>
    <author>tc={6F8A8554-5432-4B36-8CD3-5C6B7D8A6EF2}</author>
    <author>tc={F556F7C6-219A-4C1F-8C5D-3EC9DC217D0D}</author>
    <author>tc={6D88662D-0E60-4296-B550-B221798FC985}</author>
    <author>tc={F94DD6AE-73F6-40A8-A600-E7AD7F939999}</author>
    <author>tc={BE164A61-526B-400A-9321-17CB1DFDE9E2}</author>
    <author>tc={22BD29EA-F34A-492E-A26E-AC636EB27889}</author>
    <author>tc={1EB96BC1-CD3E-4487-B953-0F79912378FC}</author>
    <author>tc={3C4582EA-3936-4A88-839D-FEF6087D8B98}</author>
    <author>tc={295F6DAE-8375-4706-A4C1-31D3C18F42C0}</author>
    <author>tc={5A190BCD-27B7-4618-B161-1F5AF446905D}</author>
    <author>tc={953D0C5A-599D-418D-B433-50F5B4662CE6}</author>
    <author>tc={B7B4773F-D58D-4DC3-9925-11BF0D83634A}</author>
    <author>tc={17812B70-B55F-4E4C-AC87-5BA514D032C1}</author>
    <author>tc={C99A29E0-7A37-49C7-B82B-2644422CD34D}</author>
    <author>tc={BEEF7DF2-5FA7-4893-8E96-F8F7BB01EBA1}</author>
    <author>tc={CBFDBDE5-6AA0-41CA-97BD-3E0991DF0BA2}</author>
    <author>tc={AA835B5F-2076-4E4C-8E82-B532DD731281}</author>
    <author>tc={627793A8-7D4B-4087-B053-209EFEF7DADC}</author>
    <author>tc={752BF896-EBA5-4179-97EC-088CF95FD807}</author>
    <author>tc={59B78104-4E5D-40F4-B7D9-AF4C80751C37}</author>
    <author>tc={374E1964-9A44-43C2-A60A-92D1B02CF4F6}</author>
    <author>tc={C4E67519-47C3-4471-B8F5-EC8E997FC21D}</author>
    <author>tc={D8A5EABD-13AE-48A4-9355-676574F44CAB}</author>
    <author>tc={DC353478-497C-4E51-A391-1F99C639C836}</author>
    <author>tc={58573059-3750-4F2F-90AF-C0E15ECC09D4}</author>
    <author>tc={A89FE30B-623B-4508-9A53-0B02A786B090}</author>
    <author>tc={C48C2185-2BA8-4F09-9A20-E6B99822EF08}</author>
    <author>tc={EEC5BF13-35EB-49E8-9461-71AA67B105A9}</author>
    <author>tc={22ADDDEA-D058-4A6A-AB03-FF186CB28C8F}</author>
    <author>tc={470248D1-3F5E-475D-BA3B-4E4815B6FECA}</author>
    <author>tc={01BD302B-CA1D-4F84-9FD3-E26A3C0C27D7}</author>
    <author>tc={8368116B-94B3-4ADA-9FF2-86A940B538E0}</author>
    <author>tc={E4B11F2E-CEAE-4811-BA4A-F5084F8D3AD8}</author>
    <author>tc={244475B2-2B71-45A3-9816-0A2A5F77AB50}</author>
  </authors>
  <commentList>
    <comment ref="T2" authorId="0" shapeId="0" xr:uid="{9D90BE6A-1FE3-48D1-AE44-7C8C3F46A41F}">
      <text>
        <t>[Threaded comment]
Your version of Excel allows you to read this threaded comment; however, any edits to it will get removed if the file is opened in a newer version of Excel. Learn more: https://go.microsoft.com/fwlink/?linkid=870924
Comment:
    @Ahmad Altarawnah @Luma Abbadi the folder is empty. Please click the link : Upload Files here to upload all the final documents naming them properly</t>
      </text>
    </comment>
    <comment ref="AI2" authorId="1" shapeId="0" xr:uid="{C95C123C-715B-4E11-8FF2-CD0020FECA00}">
      <text>
        <t>[Threaded comment]
Your version of Excel allows you to read this threaded comment; however, any edits to it will get removed if the file is opened in a newer version of Excel. Learn more: https://go.microsoft.com/fwlink/?linkid=870924
Comment:
    @Ahmad Altarawnah @Luma Abbadi please upload all the deliverable documents here. 
Click the link. If it does not work try to click the link at same time clicking Alt+Ctrl or Shift+Ctrl
Name and number the products in the folder according to the deliverables.</t>
      </text>
    </comment>
    <comment ref="AO3" authorId="2" shapeId="0" xr:uid="{00A91DB3-CD5F-461F-A502-DD000641F0F6}">
      <text>
        <t xml:space="preserve">[Threaded comment]
Your version of Excel allows you to read this threaded comment; however, any edits to it will get removed if the file is opened in a newer version of Excel. Learn more: https://go.microsoft.com/fwlink/?linkid=870924
Comment:
    @Ahmad Altarawnah please provide figures for all the activities/cells under this column </t>
      </text>
    </comment>
    <comment ref="W4" authorId="3" shapeId="0" xr:uid="{A8116A7E-5C23-45FD-850A-FD672C97424B}">
      <text>
        <t>[Threaded comment]
Your version of Excel allows you to read this threaded comment; however, any edits to it will get removed if the file is opened in a newer version of Excel. Learn more: https://go.microsoft.com/fwlink/?linkid=870924
Comment:
    @Ahmad Altarawnah @Luma Abbadi @Rana Saleh Please provide the total 2023 costs for all activities in this work plan that were spent on last year. Fill in all applicable cells in this column. If you do not fill in applicable cells in this column then that will result in a balance discrepancy. Please notice that the balance for this activity is 60K but you have possibly already spent out the fund. So you have to provide these figures again and again in each quarterly report (just by copying and pasting).
Reply:
    Done</t>
      </text>
    </comment>
    <comment ref="X4" authorId="4" shapeId="0" xr:uid="{14AAE1C0-DD62-4396-803A-FB2C484489A4}">
      <text>
        <t>[Threaded comment]
Your version of Excel allows you to read this threaded comment; however, any edits to it will get removed if the file is opened in a newer version of Excel. Learn more: https://go.microsoft.com/fwlink/?linkid=870924
Comment:
    @Ahmad Altarawnah @Luma Abbadi  Please provide the total 2024 costs for all activities in this work plan that were spent on last year. Fill in all applicable cells in this column. If you do not fill in applicable cells in this column then that will result in a balance discrepancy. Please notice that the balance for this activity is 60K but you have possibly already spent out the fund. So you have to provide these figures again and again in each quarterly report (just by copying and pasting).</t>
      </text>
    </comment>
    <comment ref="Y4" authorId="5" shapeId="0" xr:uid="{4AD03B59-E5B2-4EF2-BF1F-1F83FC588C74}">
      <text>
        <t>[Threaded comment]
Your version of Excel allows you to read this threaded comment; however, any edits to it will get removed if the file is opened in a newer version of Excel. Learn more: https://go.microsoft.com/fwlink/?linkid=870924
Comment:
    @Ahmad Altarawnah @Luma Abbadi Please indicate if there was any obligation (fund commitment) for any activity in the reporting quarter. Otherwise, it will result in a balance discrepancy. Please fill out all the applicable cells in this column every quarter. </t>
      </text>
    </comment>
    <comment ref="AA4" authorId="6" shapeId="0" xr:uid="{78A28354-001A-47DD-B75E-E6626E48AB22}">
      <text>
        <t>[Threaded comment]
Your version of Excel allows you to read this threaded comment; however, any edits to it will get removed if the file is opened in a newer version of Excel. Learn more: https://go.microsoft.com/fwlink/?linkid=870924
Comment:
    @Ahmad Altarawnah @Luma Abbadi  @Rana Saleh   Is this 60K still unspent? If not, then it is being shown as you have not filled in the column W, X, Y. Please check all the cells below in this column and correct those where applicable</t>
      </text>
    </comment>
    <comment ref="AB4" authorId="7" shapeId="0" xr:uid="{C8CD45DF-ECDC-42BC-86DA-EA536D0DEFB8}">
      <text>
        <t>[Threaded comment]
Your version of Excel allows you to read this threaded comment; however, any edits to it will get removed if the file is opened in a newer version of Excel. Learn more: https://go.microsoft.com/fwlink/?linkid=870924
Comment:
    @Ahmad Altarawnah @Luma Abbadi @Rana Saleh 
The statement is at the activity level and not result-oriented.
Please mention, i) why the deliverable was taken/objective, ii) what was done (activities) to generate the deliverable, iii) what the deliverable will contribute to? Why the deliverable is important for the Ma'an governorate and/or to implement NDC/NAP or any governorate level plan or strategy.
As the first sentence, you can write that this deliverable was generated in Q1, 2024</t>
      </text>
    </comment>
    <comment ref="AC4" authorId="8" shapeId="0" xr:uid="{E5446A3F-9BB0-449D-B5FF-53DDCCD9572A}">
      <text>
        <t>[Threaded comment]
Your version of Excel allows you to read this threaded comment; however, any edits to it will get removed if the file is opened in a newer version of Excel. Learn more: https://go.microsoft.com/fwlink/?linkid=870924
Comment:
    @Ahmad Altarawnah @Luma Abbadi please provide the number even if you have already provided that in the previous quarterly report.</t>
      </text>
    </comment>
    <comment ref="AD4" authorId="9" shapeId="0" xr:uid="{289300F8-B113-4134-BDEA-281FE5AAFC34}">
      <text>
        <t>[Threaded comment]
Your version of Excel allows you to read this threaded comment; however, any edits to it will get removed if the file is opened in a newer version of Excel. Learn more: https://go.microsoft.com/fwlink/?linkid=870924
Comment:
    @Ahmad Altarawnah @Luma Abbadi please provide the number even if you have already provided that in the previous quarterly report.</t>
      </text>
    </comment>
    <comment ref="AE4" authorId="10" shapeId="0" xr:uid="{685BCA23-3A4B-4D4C-9556-73CDC0823EDF}">
      <text>
        <t>[Threaded comment]
Your version of Excel allows you to read this threaded comment; however, any edits to it will get removed if the file is opened in a newer version of Excel. Learn more: https://go.microsoft.com/fwlink/?linkid=870924
Comment:
    @Ahmad Altarawnah @Luma Abbadi please provide the number even if you have already provided that in the previous quarterly report.</t>
      </text>
    </comment>
    <comment ref="AF4" authorId="11" shapeId="0" xr:uid="{9FA9D4C5-7FCA-43F8-807F-88EF961445B5}">
      <text>
        <t>[Threaded comment]
Your version of Excel allows you to read this threaded comment; however, any edits to it will get removed if the file is opened in a newer version of Excel. Learn more: https://go.microsoft.com/fwlink/?linkid=870924
Comment:
    @Ahmad Altarawnah @Luma Abbadi please provide the number even if you have already provided that in the previous quarterly report.</t>
      </text>
    </comment>
    <comment ref="AG4" authorId="12" shapeId="0" xr:uid="{043AE3F1-39EE-41D6-A168-CD6ADFBBB192}">
      <text>
        <t>[Threaded comment]
Your version of Excel allows you to read this threaded comment; however, any edits to it will get removed if the file is opened in a newer version of Excel. Learn more: https://go.microsoft.com/fwlink/?linkid=870924
Comment:
    @Ahmad Altarawnah @Luma Abbadi please provide the number even if you have already provided that in the previous quarterly report.</t>
      </text>
    </comment>
    <comment ref="AH4" authorId="13" shapeId="0" xr:uid="{E98C795A-B405-4F71-A2CF-6D1EB5BE9F91}">
      <text>
        <t>[Threaded comment]
Your version of Excel allows you to read this threaded comment; however, any edits to it will get removed if the file is opened in a newer version of Excel. Learn more: https://go.microsoft.com/fwlink/?linkid=870924
Comment:
    @Ahmad Altarawnah @Luma Abbadi please provide the number even if you have already provided that in the previous quarterly report.</t>
      </text>
    </comment>
    <comment ref="AL4" authorId="14" shapeId="0" xr:uid="{118C36EB-A247-4F15-AD02-DC89596DA179}">
      <text>
        <t>[Threaded comment]
Your version of Excel allows you to read this threaded comment; however, any edits to it will get removed if the file is opened in a newer version of Excel. Learn more: https://go.microsoft.com/fwlink/?linkid=870924
Comment:
    @Ahmad Altarawnah @Luma Abbadi @Rana Saleh Please provide the total 2023 costs for all activities in this work plan that were spent on last year. Fill in all applicable cells in this column. If you do not fill in applicable cells in this column then that will result in a balance discrepancy. Please notice that the balance for this activity is 60K but you have possibly already spent out the fund. So you have to provide these figures again and again in each quarterly report (just by copying and pasting).
Reply:
    Done</t>
      </text>
    </comment>
    <comment ref="AM4" authorId="15" shapeId="0" xr:uid="{C14CBC1A-C3D1-4C18-9D75-D335F5A8A47B}">
      <text>
        <t>[Threaded comment]
Your version of Excel allows you to read this threaded comment; however, any edits to it will get removed if the file is opened in a newer version of Excel. Learn more: https://go.microsoft.com/fwlink/?linkid=870924
Comment:
    @Ahmad Altarawnah @Luma Abbadi  Please provide the total 2024 costs for all activities in this work plan that were spent on last year. Fill in all applicable cells in this column. If you do not fill in applicable cells in this column then that will result in a balance discrepancy. Please notice that the balance for this activity is 60K but you have possibly already spent out the fund. So you have to provide these figures again and again in each quarterly report (just by copying and pasting).</t>
      </text>
    </comment>
    <comment ref="AQ4" authorId="16" shapeId="0" xr:uid="{375C96F2-EAAF-4DFE-A77B-6E7977647B75}">
      <text>
        <t>[Threaded comment]
Your version of Excel allows you to read this threaded comment; however, any edits to it will get removed if the file is opened in a newer version of Excel. Learn more: https://go.microsoft.com/fwlink/?linkid=870924
Comment:
    @Ahmad Altarawnah @Luma Abbadi As requested earlier. Please mention specifically in which quarter in 2023 the deliverable was completed. Then provide a result orientated statement for the total progress (What were done as part of the deliverable and what will be the bigger picture impacts or the results of the Deliverable).
Reply:
    Done</t>
      </text>
    </comment>
    <comment ref="W5" authorId="17" shapeId="0" xr:uid="{518BB9D8-77B5-4287-9FD4-E6239AE76E11}">
      <text>
        <t>[Threaded comment]
Your version of Excel allows you to read this threaded comment; however, any edits to it will get removed if the file is opened in a newer version of Excel. Learn more: https://go.microsoft.com/fwlink/?linkid=870924
Comment:
    @Ahmad Altarawnah @Luma Abbadi Please take note of the above comment for this all all other cells in this column</t>
      </text>
    </comment>
    <comment ref="X5" authorId="18" shapeId="0" xr:uid="{F538BBCC-31B1-49CE-A18F-EC27E8188479}">
      <text>
        <t>[Threaded comment]
Your version of Excel allows you to read this threaded comment; however, any edits to it will get removed if the file is opened in a newer version of Excel. Learn more: https://go.microsoft.com/fwlink/?linkid=870924
Comment:
    @Ahmad Altarawnah @Luma Abbadi Please take note of the above comment for this all all other cells in this column</t>
      </text>
    </comment>
    <comment ref="Y5" authorId="19" shapeId="0" xr:uid="{9D6D66FB-FE44-4BD4-87EE-374F157874CA}">
      <text>
        <t>[Threaded comment]
Your version of Excel allows you to read this threaded comment; however, any edits to it will get removed if the file is opened in a newer version of Excel. Learn more: https://go.microsoft.com/fwlink/?linkid=870924
Comment:
    @Ahmad Altarawnah @Luma Abbadi Please take note of the above comment for this all all other cells in this column</t>
      </text>
    </comment>
    <comment ref="AA5" authorId="20" shapeId="0" xr:uid="{E23BA4EC-FFBF-4A22-A958-D7145ECE90E5}">
      <text>
        <t>[Threaded comment]
Your version of Excel allows you to read this threaded comment; however, any edits to it will get removed if the file is opened in a newer version of Excel. Learn more: https://go.microsoft.com/fwlink/?linkid=870924
Comment:
    @Ahmad Altarawnah @Luma Abbadi Please take note of the above comment for this all all other cells in this column</t>
      </text>
    </comment>
    <comment ref="AB5" authorId="21" shapeId="0" xr:uid="{30A42DED-18CA-461B-AAE5-6B1602832B3F}">
      <text>
        <t>[Threaded comment]
Your version of Excel allows you to read this threaded comment; however, any edits to it will get removed if the file is opened in a newer version of Excel. Learn more: https://go.microsoft.com/fwlink/?linkid=870924
Comment:
    @Ahmad Altarawnah @Luma Abbadi @Rana Saleh 
1) This is the work of UNDP, even though it was done through an international consultant. The consultant can be mentioned but should not be highlighted. You can write a climate risk and vulnerability assessment and a water diagnostic assessment engaging a qualified international consultant (if you want, you can include their name too). Of course, this information should go under the previous deliverable (#1.1.1).
2) The information that you
have provided here is mostly related to the climate risk and vulnerability
assessment and the water diagnostic assessment, which should be mentioned in
the above cell (progress of deliverable # 1.1.1).
3) In this cell, please write:
i) why the resilience plan is important, ii) what actions were taken to develop
the resilience plan (e.g., based on the findings of the climate risk and
vulnerability assessment and the water diagnostic assessment), iii) how the
national or Ma’an government will use the resilience plan and what will be the
potential positive impacts of the plan. You can also mention the development of
project concepts using the plan.</t>
      </text>
    </comment>
    <comment ref="AL5" authorId="22" shapeId="0" xr:uid="{9FB31B20-7215-4B73-90E8-F830C786134F}">
      <text>
        <t>[Threaded comment]
Your version of Excel allows you to read this threaded comment; however, any edits to it will get removed if the file is opened in a newer version of Excel. Learn more: https://go.microsoft.com/fwlink/?linkid=870924
Comment:
    @Ahmad Altarawnah @Luma Abbadi Please take note of the above comment for this all all other cells in this column</t>
      </text>
    </comment>
    <comment ref="AM5" authorId="23" shapeId="0" xr:uid="{79B52239-BC5E-4FAF-8122-F430F84B7C9D}">
      <text>
        <t>[Threaded comment]
Your version of Excel allows you to read this threaded comment; however, any edits to it will get removed if the file is opened in a newer version of Excel. Learn more: https://go.microsoft.com/fwlink/?linkid=870924
Comment:
    @Ahmad Altarawnah @Luma Abbadi Please take note of the above comment for this all all other cells in this column</t>
      </text>
    </comment>
    <comment ref="AN5" authorId="24" shapeId="0" xr:uid="{6F8A8554-5432-4B36-8CD3-5C6B7D8A6EF2}">
      <text>
        <t>[Threaded comment]
Your version of Excel allows you to read this threaded comment; however, any edits to it will get removed if the file is opened in a newer version of Excel. Learn more: https://go.microsoft.com/fwlink/?linkid=870924
Comment:
    @Ahmad Altarawnah @Luma Abbadi Please take note of the above comment for this all all other cells in this column</t>
      </text>
    </comment>
    <comment ref="AP5" authorId="25" shapeId="0" xr:uid="{F556F7C6-219A-4C1F-8C5D-3EC9DC217D0D}">
      <text>
        <t>[Threaded comment]
Your version of Excel allows you to read this threaded comment; however, any edits to it will get removed if the file is opened in a newer version of Excel. Learn more: https://go.microsoft.com/fwlink/?linkid=870924
Comment:
    @Ahmad Altarawnah @Luma Abbadi Please take note of the above comment for this all all other cells in this column</t>
      </text>
    </comment>
    <comment ref="AR5" authorId="26" shapeId="0" xr:uid="{6D88662D-0E60-4296-B550-B221798FC985}">
      <text>
        <t>[Threaded comment]
Your version of Excel allows you to read this threaded comment; however, any edits to it will get removed if the file is opened in a newer version of Excel. Learn more: https://go.microsoft.com/fwlink/?linkid=870924
Comment:
    @Ahmad Altarawnah please provide the numbers for all the applicable activities</t>
      </text>
    </comment>
    <comment ref="AQ6" authorId="27" shapeId="0" xr:uid="{F94DD6AE-73F6-40A8-A600-E7AD7F939999}">
      <text>
        <t xml:space="preserve">[Threaded comment]
Your version of Excel allows you to read this threaded comment; however, any edits to it will get removed if the file is opened in a newer version of Excel. Learn more: https://go.microsoft.com/fwlink/?linkid=870924
Comment:
    @Ahmad Altarawnah @Luma Abbadi 
i) Please revise the statement to clarify the sequence of information, specially the workshops and consultations, as the distinction between them is unclear. Present the information step by step. 
ii) Present what will be the expected results of this deliverable. How it will contribute to Mann's Climate Resilience?
</t>
      </text>
    </comment>
    <comment ref="AB8" authorId="28" shapeId="0" xr:uid="{BE164A61-526B-400A-9321-17CB1DFDE9E2}">
      <text>
        <t xml:space="preserve">[Threaded comment]
Your version of Excel allows you to read this threaded comment; however, any edits to it will get removed if the file is opened in a newer version of Excel. Learn more: https://go.microsoft.com/fwlink/?linkid=870924
Comment:
    @Rana Saleh @Ahmad Altarawnah @Luma Abbadi
As per plan the training was supposed to focus on Implementation of the climate resilience plan, not assessing climate vulnerability or risk. The resilience plan was developed based on a climate risk and vulnerability assessment conducted by an international consultant in the previous quarter. Implementing the resilience plan is a responsibility of national and governorate-level governments.
Attn: @Nedal Alouran @Benjamin Basmaci @Rohini Kohli @Patricia Velasco </t>
      </text>
    </comment>
    <comment ref="AQ8" authorId="29" shapeId="0" xr:uid="{22BD29EA-F34A-492E-A26E-AC636EB27889}">
      <text>
        <t>[Threaded comment]
Your version of Excel allows you to read this threaded comment; however, any edits to it will get removed if the file is opened in a newer version of Excel. Learn more: https://go.microsoft.com/fwlink/?linkid=870924
Comment:
    @Ahmad Altarawnah @Luma Abbadi As requested earlier, after the sentence on its completion period, please provide a result orientated statement for the total progress (What were done as part of the deliverable and what will be the bigger picture impacts or the results of the Deliverable).</t>
      </text>
    </comment>
    <comment ref="AB9" authorId="30" shapeId="0" xr:uid="{1EB96BC1-CD3E-4487-B953-0F79912378FC}">
      <text>
        <t xml:space="preserve">[Threaded comment]
Your version of Excel allows you to read this threaded comment; however, any edits to it will get removed if the file is opened in a newer version of Excel. Learn more: https://go.microsoft.com/fwlink/?linkid=870924
Comment:
    @Ahmad Altarawnah @Luma Abbadi Please mention how or why  have you decided to develop concept notes on these two topics? Who will use the concept notes to develop project sand implement the projects? What will be the potential benefits of the concept notes? </t>
      </text>
    </comment>
    <comment ref="AQ9" authorId="31" shapeId="0" xr:uid="{3C4582EA-3936-4A88-839D-FEF6087D8B98}">
      <text>
        <t xml:space="preserve">[Threaded comment]
Your version of Excel allows you to read this threaded comment; however, any edits to it will get removed if the file is opened in a newer version of Excel. Learn more: https://go.microsoft.com/fwlink/?linkid=870924
Comment:
    @Ahmad Altarawnah @Luma Abbadi write more about the expected broader level impacts of each of the project proposals </t>
      </text>
    </comment>
    <comment ref="AB10" authorId="32" shapeId="0" xr:uid="{295F6DAE-8375-4706-A4C1-31D3C18F42C0}">
      <text>
        <t xml:space="preserve">[Threaded comment]
Your version of Excel allows you to read this threaded comment; however, any edits to it will get removed if the file is opened in a newer version of Excel. Learn more: https://go.microsoft.com/fwlink/?linkid=870924
Comment:
    @Rana Saleh @Ahmad Altarawnah @Luma Abbadi Please provide necessary information to explain why the activity could not be completed and how the fund was utilized </t>
      </text>
    </comment>
    <comment ref="AK10" authorId="33" shapeId="0" xr:uid="{5A190BCD-27B7-4618-B161-1F5AF446905D}">
      <text>
        <t xml:space="preserve">[Threaded comment]
Your version of Excel allows you to read this threaded comment; however, any edits to it will get removed if the file is opened in a newer version of Excel. Learn more: https://go.microsoft.com/fwlink/?linkid=870924
Comment:
    @Nedal Alouran @Rana Saleh @Benjamin Basmaci @Ahmad Altarawnah @Luma Abbadi When there is a need to modify or cancel or replace any deliverable or activity from the Climate Promise Approved work plan, prior discussion and approval is essential. @Claudia Ortiz @Rebecca Carman  
Reply:
    @Abdullah Zahiruddin Ahmad The planned activity has not been canceled but has instead evolved into a series of impactful engagements, allowing for greater flexibility and efficiency. These include a meeting with government stakeholders in Ma’an on May 25, focusing on decentralized budgeting and donor coordination; a discussion with the City Climate Finance Facility under the World Bank on July 22; and a strategic session with key donors, including Mercy Corps, UNICEF, SDC, and GIZ, on September 25. This approach not only enriched the dialogue and broadened the scope of collaboration but also helped save time and address the challenges of aligning schedules with all donors. I have amended the status to completed 
Reply:
    Dear @Rana Saleh, thanks for updating the status of the activity. Any changes in the approved climate promise work plan needs prior discussion and approval, as UNDP is committed to the donor to deliver that. </t>
      </text>
    </comment>
    <comment ref="AB11" authorId="34" shapeId="0" xr:uid="{953D0C5A-599D-418D-B433-50F5B4662CE6}">
      <text>
        <t>[Threaded comment]
Your version of Excel allows you to read this threaded comment; however, any edits to it will get removed if the file is opened in a newer version of Excel. Learn more: https://go.microsoft.com/fwlink/?linkid=870924
Comment:
    @Ahmad Altarawnah @Luma Abbadi @Rana Saleh For the Deliverables # 2.1.1 and 2.1.2 please write a one sentence note that implementation of these deliverables has just started under a new funding</t>
      </text>
    </comment>
    <comment ref="AQ11" authorId="35" shapeId="0" xr:uid="{B7B4773F-D58D-4DC3-9925-11BF0D83634A}">
      <text>
        <t>[Threaded comment]
Your version of Excel allows you to read this threaded comment; however, any edits to it will get removed if the file is opened in a newer version of Excel. Learn more: https://go.microsoft.com/fwlink/?linkid=870924
Comment:
    @Rana Saleh Please insert Deliverable level result orientated progress statement</t>
      </text>
    </comment>
    <comment ref="BF11" authorId="36" shapeId="0" xr:uid="{17812B70-B55F-4E4C-AC87-5BA514D032C1}">
      <text>
        <t>[Threaded comment]
Your version of Excel allows you to read this threaded comment; however, any edits to it will get removed if the file is opened in a newer version of Excel. Learn more: https://go.microsoft.com/fwlink/?linkid=870924
Comment:
    @Rana Saleh @Dana Al-Lweisy  provide the deliverable level progress statements in a more results-oriented form. Instead of focusing on the activities that will be undertaken, describe the expected results or impacts of the deliverables (in connection to NDC 2.0 and NDC 3.0 of Jordan).
Include an individual paragraph for the result of the activity 2.1.1.4</t>
      </text>
    </comment>
    <comment ref="BG11" authorId="37" shapeId="0" xr:uid="{C99A29E0-7A37-49C7-B82B-2644422CD34D}">
      <text>
        <t>[Threaded comment]
Your version of Excel allows you to read this threaded comment; however, any edits to it will get removed if the file is opened in a newer version of Excel. Learn more: https://go.microsoft.com/fwlink/?linkid=870924
Comment:
    @Rana Saleh @Dana Al-Lweisy Provide gender and indigenous people’s related figures for all applicable activities in the columns from BG to BL based on all the different meeting, workshop, consultations and events. We believe there must have been some female participants at least in some of the events/meetings/workshops/consultations.</t>
      </text>
    </comment>
    <comment ref="BM11" authorId="38" shapeId="0" xr:uid="{BEEF7DF2-5FA7-4893-8E96-F8F7BB01EBA1}">
      <text>
        <t xml:space="preserve">[Threaded comment]
Your version of Excel allows you to read this threaded comment; however, any edits to it will get removed if the file is opened in a newer version of Excel. Learn more: https://go.microsoft.com/fwlink/?linkid=870924
Comment:
    @Rana Saleh @Dana Al-Lweisy please upload all the deliverable documents in the link provided on top of this column. Name the documents relating to the deliverables so that those can be identified easily. 
Reply:
    Final report that includes all deliverables  will be downloaded after validation workshop @Abdullah Zahiruddin Ahmad </t>
      </text>
    </comment>
    <comment ref="E14" authorId="39" shapeId="0" xr:uid="{CBFDBDE5-6AA0-41CA-97BD-3E0991DF0BA2}">
      <text>
        <t>[Threaded comment]
Your version of Excel allows you to read this threaded comment; however, any edits to it will get removed if the file is opened in a newer version of Excel. Learn more: https://go.microsoft.com/fwlink/?linkid=870924
Comment:
    @Rana Saleh @Dana Al-Lweisy in the column BF please insert an individual paragraph to present the result of this activity briefly as part of the progress of the deliverable 2.1.1.</t>
      </text>
    </comment>
    <comment ref="AB15" authorId="40" shapeId="0" xr:uid="{AA835B5F-2076-4E4C-8E82-B532DD731281}">
      <text>
        <t>[Threaded comment]
Your version of Excel allows you to read this threaded comment; however, any edits to it will get removed if the file is opened in a newer version of Excel. Learn more: https://go.microsoft.com/fwlink/?linkid=870924
Comment:
    @Rana Saleh Same as the above comment. The information needs to be presented in a result orientated manner as per the reporting guideline rather than presenting only the activity status.</t>
      </text>
    </comment>
    <comment ref="AQ15" authorId="41" shapeId="0" xr:uid="{627793A8-7D4B-4087-B053-209EFEF7DADC}">
      <text>
        <t>[Threaded comment]
Your version of Excel allows you to read this threaded comment; however, any edits to it will get removed if the file is opened in a newer version of Excel. Learn more: https://go.microsoft.com/fwlink/?linkid=870924
Comment:
    @Rana Saleh Please insert Deliverable level result orientated progress statement</t>
      </text>
    </comment>
    <comment ref="BF15" authorId="42" shapeId="0" xr:uid="{752BF896-EBA5-4179-97EC-088CF95FD807}">
      <text>
        <t>[Threaded comment]
Your version of Excel allows you to read this threaded comment; however, any edits to it will get removed if the file is opened in a newer version of Excel. Learn more: https://go.microsoft.com/fwlink/?linkid=870924
Comment:
    @Rana Saleh @Dana Al-Lweisy provide the deliverable level progress statements in a more results-oriented form. Instead of focusing on the activities that will be undertaken, describe the expected results or impacts of the deliverables (in connection to NDC 2.0 and NDC 3.0 of Jordan).</t>
      </text>
    </comment>
    <comment ref="M18" authorId="43" shapeId="0" xr:uid="{59B78104-4E5D-40F4-B7D9-AF4C80751C37}">
      <text>
        <t>[Threaded comment]
Your version of Excel allows you to read this threaded comment; however, any edits to it will get removed if the file is opened in a newer version of Excel. Learn more: https://go.microsoft.com/fwlink/?linkid=870924
Comment:
    @Ahmad Altarawnah @Luma Abbadi May we write it this way as we need to provide a result orientated progress against the bigger picture?</t>
      </text>
    </comment>
    <comment ref="V18" authorId="44" shapeId="0" xr:uid="{374E1964-9A44-43C2-A60A-92D1B02CF4F6}">
      <text>
        <t>[Threaded comment]
Your version of Excel allows you to read this threaded comment; however, any edits to it will get removed if the file is opened in a newer version of Excel. Learn more: https://go.microsoft.com/fwlink/?linkid=870924
Comment:
    @Ahmad Altarawnah @Luma Abbadi @Rana Saleh activity status is missing for all the activities under the Deliverables # 3.2.1, 3.2.2, and Comms1. Please fill in the cells # V18 to V20</t>
      </text>
    </comment>
    <comment ref="AB18" authorId="45" shapeId="0" xr:uid="{C4E67519-47C3-4471-B8F5-EC8E997FC21D}">
      <text>
        <t>[Threaded comment]
Your version of Excel allows you to read this threaded comment; however, any edits to it will get removed if the file is opened in a newer version of Excel. Learn more: https://go.microsoft.com/fwlink/?linkid=870924
Comment:
    @Ahmad Altarawnah @Luma Abbadi @Rana Saleh Deliverable level progress statements are missing for the Deliverables # 3.2.1, 3.2.2, and Comms 1. As indicated above please provide deliverable statement including: 1) Objective of the deliverables, 2) What has been done to implement/generate the deliverables, 3) what will be the contributions of these deliverables to the bigger picture of the project.</t>
      </text>
    </comment>
    <comment ref="AB19" authorId="46" shapeId="0" xr:uid="{D8A5EABD-13AE-48A4-9355-676574F44CAB}">
      <text>
        <t>[Threaded comment]
Your version of Excel allows you to read this threaded comment; however, any edits to it will get removed if the file is opened in a newer version of Excel. Learn more: https://go.microsoft.com/fwlink/?linkid=870924
Comment:
    @Ahmad Altarawnah @Luma Abbadi Please see the above comment</t>
      </text>
    </comment>
    <comment ref="AB20" authorId="47" shapeId="0" xr:uid="{DC353478-497C-4E51-A391-1F99C639C836}">
      <text>
        <t>[Threaded comment]
Your version of Excel allows you to read this threaded comment; however, any edits to it will get removed if the file is opened in a newer version of Excel. Learn more: https://go.microsoft.com/fwlink/?linkid=870924
Comment:
    @Ahmad Altarawnah @Luma Abbadi  Please see the above comment</t>
      </text>
    </comment>
    <comment ref="W23" authorId="48" shapeId="0" xr:uid="{58573059-3750-4F2F-90AF-C0E15ECC09D4}">
      <text>
        <t>[Threaded comment]
Your version of Excel allows you to read this threaded comment; however, any edits to it will get removed if the file is opened in a newer version of Excel. Learn more: https://go.microsoft.com/fwlink/?linkid=870924
Comment:
    @Ahmad Altarawnah @Luma Abbadi @Rana Saleh Please provide financial status of this and the all applicable cells in this column</t>
      </text>
    </comment>
    <comment ref="X23" authorId="49" shapeId="0" xr:uid="{A89FE30B-623B-4508-9A53-0B02A786B090}">
      <text>
        <t>[Threaded comment]
Your version of Excel allows you to read this threaded comment; however, any edits to it will get removed if the file is opened in a newer version of Excel. Learn more: https://go.microsoft.com/fwlink/?linkid=870924
Comment:
    @Ahmad Altarawnah @Luma Abbadi @Rana Saleh Please provide financial status of this and the all applicable cells in this column</t>
      </text>
    </comment>
    <comment ref="Y23" authorId="50" shapeId="0" xr:uid="{C48C2185-2BA8-4F09-9A20-E6B99822EF08}">
      <text>
        <t>[Threaded comment]
Your version of Excel allows you to read this threaded comment; however, any edits to it will get removed if the file is opened in a newer version of Excel. Learn more: https://go.microsoft.com/fwlink/?linkid=870924
Comment:
    @Ahmad Altarawnah @Luma Abbadi @Rana Saleh Please provide financial status of this and the all applicable cells in this column</t>
      </text>
    </comment>
    <comment ref="AL23" authorId="51" shapeId="0" xr:uid="{EEC5BF13-35EB-49E8-9461-71AA67B105A9}">
      <text>
        <t>[Threaded comment]
Your version of Excel allows you to read this threaded comment; however, any edits to it will get removed if the file is opened in a newer version of Excel. Learn more: https://go.microsoft.com/fwlink/?linkid=870924
Comment:
    @Ahmad Altarawnah @Luma Abbadi @Rana Saleh Please provide financial status of this and the all applicable cells in this column</t>
      </text>
    </comment>
    <comment ref="AM23" authorId="52" shapeId="0" xr:uid="{22ADDDEA-D058-4A6A-AB03-FF186CB28C8F}">
      <text>
        <t>[Threaded comment]
Your version of Excel allows you to read this threaded comment; however, any edits to it will get removed if the file is opened in a newer version of Excel. Learn more: https://go.microsoft.com/fwlink/?linkid=870924
Comment:
    @Ahmad Altarawnah @Luma Abbadi @Rana Saleh Please provide financial status of this and the all applicable cells in this column</t>
      </text>
    </comment>
    <comment ref="AN23" authorId="53" shapeId="0" xr:uid="{470248D1-3F5E-475D-BA3B-4E4815B6FECA}">
      <text>
        <t>[Threaded comment]
Your version of Excel allows you to read this threaded comment; however, any edits to it will get removed if the file is opened in a newer version of Excel. Learn more: https://go.microsoft.com/fwlink/?linkid=870924
Comment:
    @Ahmad Altarawnah @Luma Abbadi @Rana Saleh Please provide financial status of this and the all applicable cells in this column</t>
      </text>
    </comment>
    <comment ref="AZ27" authorId="54" shapeId="0" xr:uid="{01BD302B-CA1D-4F84-9FD3-E26A3C0C27D7}">
      <text>
        <t>[Threaded comment]
Your version of Excel allows you to read this threaded comment; however, any edits to it will get removed if the file is opened in a newer version of Excel. Learn more: https://go.microsoft.com/fwlink/?linkid=870924
Comment:
    @Rana Saleh @Dana Al-Lweisy please select the activity status for row number 27, 29 and 30</t>
      </text>
    </comment>
    <comment ref="BB27" authorId="55" shapeId="0" xr:uid="{8368116B-94B3-4ADA-9FF2-86A940B538E0}">
      <text>
        <t>[Threaded comment]
Your version of Excel allows you to read this threaded comment; however, any edits to it will get removed if the file is opened in a newer version of Excel. Learn more: https://go.microsoft.com/fwlink/?linkid=870924
Comment:
    @Rana Saleh @Dana Al-Lweisy Please provide financial figures for this row</t>
      </text>
    </comment>
    <comment ref="BB29" authorId="56" shapeId="0" xr:uid="{E4B11F2E-CEAE-4811-BA4A-F5084F8D3AD8}">
      <text>
        <t>[Threaded comment]
Your version of Excel allows you to read this threaded comment; however, any edits to it will get removed if the file is opened in a newer version of Excel. Learn more: https://go.microsoft.com/fwlink/?linkid=870924
Comment:
    @Rana Saleh @Dana Al-Lweisy please provide financial figures for this row</t>
      </text>
    </comment>
    <comment ref="BB30" authorId="57" shapeId="0" xr:uid="{244475B2-2B71-45A3-9816-0A2A5F77AB50}">
      <text>
        <t>[Threaded comment]
Your version of Excel allows you to read this threaded comment; however, any edits to it will get removed if the file is opened in a newer version of Excel. Learn more: https://go.microsoft.com/fwlink/?linkid=870924
Comment:
    @Rana Saleh @Dana Al-Lweisy provide financial figures for this row</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tc={B4ECA4E6-8FA0-47D7-AB69-7CE045317A33}</author>
    <author>tc={610889FC-4EA7-44DE-92FD-ED3DC9558A7F}</author>
    <author>tc={601E201E-0EF9-43CB-AF26-FF2E015EDBC0}</author>
    <author>tc={BB119DAA-D23F-43C1-A570-19A7D2F2FD14}</author>
    <author>tc={91497C18-1D0B-4A06-BB1D-05B51EC2232C}</author>
  </authors>
  <commentList>
    <comment ref="AA2" authorId="0" shapeId="0" xr:uid="{B4ECA4E6-8FA0-47D7-AB69-7CE045317A33}">
      <text>
        <t>[Threaded comment]
Your version of Excel allows you to read this threaded comment; however, any edits to it will get removed if the file is opened in a newer version of Excel. Learn more: https://go.microsoft.com/fwlink/?linkid=870924
Comment:
    @Rana Saleh @Dana Al-Lweisy please upload the draft deliverables in this folder, please name the deliverable files in a way so that the documents can be easily identified.</t>
      </text>
    </comment>
    <comment ref="T4" authorId="1" shapeId="0" xr:uid="{610889FC-4EA7-44DE-92FD-ED3DC9558A7F}">
      <text>
        <t>[Threaded comment]
Your version of Excel allows you to read this threaded comment; however, any edits to it will get removed if the file is opened in a newer version of Excel. Learn more: https://go.microsoft.com/fwlink/?linkid=870924
Comment:
    @Rana Saleh @Dana Al-Lweisy  please include the major highlights of the document/report inside the box. Include the major findings of the consultation done under the activity 2.1.1.4</t>
      </text>
    </comment>
    <comment ref="T8" authorId="2" shapeId="0" xr:uid="{601E201E-0EF9-43CB-AF26-FF2E015EDBC0}">
      <text>
        <t>[Threaded comment]
Your version of Excel allows you to read this threaded comment; however, any edits to it will get removed if the file is opened in a newer version of Excel. Learn more: https://go.microsoft.com/fwlink/?linkid=870924
Comment:
    @Rana Saleh @Dana Al-Lweisy please provide progress statement on this deliverable. If it was completed in an earlier quarter, then please mention that specifically (e.g., this deliverable was completed in the 4th quarter of 2024) , the copy and paste the final statement from the quarterly progress report of that quarter. You can unhide the previous quarterly progress reports by right clicking on the Excel Tab "Climate Promise 2" located at the bottom of this file. 
Reply:
    @Rana Saleh please address the above comment</t>
      </text>
    </comment>
    <comment ref="AA8" authorId="3" shapeId="0" xr:uid="{BB119DAA-D23F-43C1-A570-19A7D2F2FD14}">
      <text>
        <t>[Threaded comment]
Your version of Excel allows you to read this threaded comment; however, any edits to it will get removed if the file is opened in a newer version of Excel. Learn more: https://go.microsoft.com/fwlink/?linkid=870924
Comment:
    @Rana Saleh @Dana Al-Lweisy please download the file from this link and upload in the folder as MS Word or PDF in the folder for which the link has been provided on the top of this column
Reply:
    @Rana Saleh please address the comment</t>
      </text>
    </comment>
    <comment ref="O21" authorId="4" shapeId="0" xr:uid="{91497C18-1D0B-4A06-BB1D-05B51EC2232C}">
      <text>
        <t xml:space="preserve">[Threaded comment]
Your version of Excel allows you to read this threaded comment; however, any edits to it will get removed if the file is opened in a newer version of Excel. Learn more: https://go.microsoft.com/fwlink/?linkid=870924
Comment:
    Dear @Ankit Khanalcould you please insert the forumla. @Asel Bektursun 
Reply:
    @Abdullah Zahiruddin Ahmad - Could you please clarify this? 
There is no formula in column O. You have to manually enter the amount. </t>
      </text>
    </comment>
  </commentList>
</comments>
</file>

<file path=xl/sharedStrings.xml><?xml version="1.0" encoding="utf-8"?>
<sst xmlns="http://schemas.openxmlformats.org/spreadsheetml/2006/main" count="1988" uniqueCount="808">
  <si>
    <r>
      <t xml:space="preserve">           
</t>
    </r>
    <r>
      <rPr>
        <b/>
        <u/>
        <sz val="18"/>
        <rFont val="Calibri"/>
        <family val="2"/>
        <scheme val="minor"/>
      </rPr>
      <t>UNDP'S CLIMATE PROMISE: FROM PLEDGE TO IMPACT</t>
    </r>
    <r>
      <rPr>
        <b/>
        <sz val="18"/>
        <rFont val="Calibri"/>
        <family val="2"/>
        <scheme val="minor"/>
      </rPr>
      <t xml:space="preserve">
</t>
    </r>
    <r>
      <rPr>
        <b/>
        <sz val="18"/>
        <color rgb="FF00B0F0"/>
        <rFont val="Calibri"/>
        <family val="2"/>
        <scheme val="minor"/>
      </rPr>
      <t>PROGRESS REPORT: OVERVIEW</t>
    </r>
  </si>
  <si>
    <t xml:space="preserve">Q3-2022 PROGRESS: For reference- DO NOT UPDATE </t>
  </si>
  <si>
    <t xml:space="preserve">Q1-2023 PROGRESS: For reference- DO NOT UPDATE </t>
  </si>
  <si>
    <t xml:space="preserve">Q2-2023 PROGRESS: For reference- DO NOT UPDATE </t>
  </si>
  <si>
    <t xml:space="preserve">Q3-2023 PROGRESS: For reference- DO NOT UPDATE </t>
  </si>
  <si>
    <t>ENTER Q4-2023 PROGRESS REPORT HERE</t>
  </si>
  <si>
    <t>Reporting Guidance</t>
  </si>
  <si>
    <t>Reporting Deadline</t>
  </si>
  <si>
    <t>25 Nov. 2022</t>
  </si>
  <si>
    <t>15/04/2023</t>
  </si>
  <si>
    <t>14/7/2023</t>
  </si>
  <si>
    <t>10/05/2023</t>
  </si>
  <si>
    <t>12/15/2023</t>
  </si>
  <si>
    <t>What should be reported</t>
  </si>
  <si>
    <t>NDC SP</t>
  </si>
  <si>
    <t>Please fill out information in this "Overview" tab and report on activities under your CP2 Work Plan (use tab "Climate Promise 2"). For any information that has been pre-filled, please review and edit if necessary</t>
  </si>
  <si>
    <t>Overview</t>
  </si>
  <si>
    <t>Country name</t>
  </si>
  <si>
    <t>JORDAN</t>
  </si>
  <si>
    <t xml:space="preserve">Project ID/Output ID - CP2 (other fundings)
</t>
  </si>
  <si>
    <t>output #: 00128532</t>
  </si>
  <si>
    <t xml:space="preserve">Project ID/Output ID - NDCSP
</t>
  </si>
  <si>
    <t>Output #  00122194 ID 00128161</t>
  </si>
  <si>
    <t>NDC related Enabling Action or Output in CO Integrated Work Plan -CP2</t>
  </si>
  <si>
    <t>This intervention contributes to:
 CPD OUTPUT 2.1. Number of national laws, policies, reforms, strategies and practices that increase resource efficiencies, reduce disaster and climate risks and are in line with international environmental standards, the United Nations Framework Convention on Climate Change (UNFCCC) gender action plan, and the updated Jordan nationally determined contributions</t>
  </si>
  <si>
    <t>NDC-related output from Country Programme Document</t>
  </si>
  <si>
    <t>Output 3.1. Public and private investment mechanisms mobilized for biodiversity, water, oceans, and climate solutions.</t>
  </si>
  <si>
    <t>Strategic Plan Indicator(s)</t>
  </si>
  <si>
    <t>1.1.2: Number of countries that have policy measures* in place to enable the enhancement and/or implementation of Nationally Determined Contributions under the Paris Agreement.
* Policy measures include inclusive governance, financing mechanisms and institutional capacities.
3.1.1 Number of risk-informed development strategies and plans in place at:
•	regional level
•	national level  
•	sub-national level  
•	sectoral level  
4.1.1 Number of people directly benefitting from initiatives to protect nature and promote sustainable use of resources
4.1.2 Natural resources that are managed under a sustainable use, conservation, access, and benefit-sharing regime:  
•	Area of terrestrial and marine protected areas created or under improved management practices (hectares)    
•	Number of shared water ecosystems (fresh or marine) under new or improved cooperative management  
•	Coverage and scale of ecosystems with enhanced resilience to climate change (hectares and kilometres) 
•	Area of forest and forest land restored (hectares)  
•	Areas of landscapes under improved practices, excluding protected areas (hectares)
•	Amount of chemicals reduced, disposed or avoided (metric tons) </t>
  </si>
  <si>
    <t>Report completion</t>
  </si>
  <si>
    <t>Report completed by</t>
  </si>
  <si>
    <t xml:space="preserve">Ahmad Hijazi and Rana S. Saleh </t>
  </si>
  <si>
    <t>Rana S. Saleh</t>
  </si>
  <si>
    <t>Ahmad Hijazi</t>
  </si>
  <si>
    <t>Ahmad Altarawnah</t>
  </si>
  <si>
    <t>Luma Abbadi</t>
  </si>
  <si>
    <r>
      <t xml:space="preserve">Status </t>
    </r>
    <r>
      <rPr>
        <sz val="11"/>
        <color theme="5" tint="-0.249977111117893"/>
        <rFont val="Calibri"/>
        <family val="2"/>
        <scheme val="minor"/>
      </rPr>
      <t>(select  "completed" to confirm CO submission)</t>
    </r>
  </si>
  <si>
    <t>Completed</t>
  </si>
  <si>
    <t xml:space="preserve">Report reviewed by </t>
  </si>
  <si>
    <t xml:space="preserve">Benjamin Basmaci </t>
  </si>
  <si>
    <t>Abdullah Ahmad</t>
  </si>
  <si>
    <r>
      <t xml:space="preserve">Status </t>
    </r>
    <r>
      <rPr>
        <sz val="11"/>
        <color theme="5" tint="-0.249977111117893"/>
        <rFont val="Calibri"/>
        <family val="2"/>
        <scheme val="minor"/>
      </rPr>
      <t>(select  "completed" to confirm quality assurance of report)</t>
    </r>
  </si>
  <si>
    <t>Overall Progress update</t>
  </si>
  <si>
    <r>
      <t xml:space="preserve">Progress Headline
</t>
    </r>
    <r>
      <rPr>
        <sz val="10"/>
        <color rgb="FF000000"/>
        <rFont val="Calibri"/>
        <family val="2"/>
      </rPr>
      <t xml:space="preserve">(example: During this past quarter, the project has supported the country put in place a functioning coordination mechanism and mobilize the necessary technical capacity to undertake the activities in the work plan. Several stakeholder consultations took place to kickstart the NDC implementation Plan. A draft plan is expected next month. The capacity assessment for Article 6 readiness is in full speed. The review of the regulatory framework was completed this quarter. Etc.) </t>
    </r>
    <r>
      <rPr>
        <b/>
        <sz val="11"/>
        <color rgb="FF000000"/>
        <rFont val="Calibri"/>
        <family val="2"/>
      </rPr>
      <t xml:space="preserve">
</t>
    </r>
    <r>
      <rPr>
        <sz val="11"/>
        <color theme="5" tint="-0.249977111117893"/>
        <rFont val="Calibri"/>
        <family val="2"/>
      </rPr>
      <t>Please provide a paragraph summaring key activities during this quarter</t>
    </r>
  </si>
  <si>
    <t>During the reporting period, UNDP has successfuly reviewed the updated Trasport Strategy and provided recommendations for amendments and revisions to ensure the integration and accuracy of environmental and climate change considerations and the NDCs, as well as alignment with climate change national policies such as Jordan’s Climate Change Policy (2022-2050) and the Economic Modernization Vision . All changes have been approved and adopted by the Ministry of Transport and were successfully integrated within the updated strategy . Capacity Needs Assessement  and gap analysis among transport sector entities is under gpoing and will be followed by capacity building sessions.   Several meetings have been conducted with key stakeholders from Greater Amman Municipality (GAM) regarding the ideal location for the implemenation of the Disaster Risk Reduction  pilot for water resilience, field visits were conducted until the most suitable location was identified. A concept note was prepared by UNDP and submitted to GAM for approval. To imporve youth social dialogue, UNDP engaged   with youth on green innovation in transportation through the Jordanian Youth Climate Summit of 2022, bringing together government, private sector, youth activists, and NGOs to hold dialogue on the topic</t>
  </si>
  <si>
    <t>During Q1 2023, UNDP has started preparations for the year's activities based on the workplan, including advertising a consultancy for the development of a climate finance proposal and blended finance training for the transport sector, as well as an RFP for the design of a bioretention pilot for flashflood mitigation in Amman. UNDP has also initiated discussions with GIZ as they are working on developing a Green Jobs Assessment model for Jordan in order to build upon the work in the transport sector while avoiding any duplication of efforts. Agreements have been reached on the best way moving forward which shall be initiated in Q2 2023. UNDP also intiated its weekly climate change podcast for youth to increase their contribution to the NDCs.</t>
  </si>
  <si>
    <t>During Q2, UNDP Jordan has continues implementation of the various activities of the project, mainly in concluding the youth podcast which has released all 10 episodes, as well as initiating the consultancy to design the flash flood mitigation bioretention pilot activity. Agreements were reached with GIZ for UNDP to support in building on their model of green jobs assessment in Jordan where UNDP will develop an additional scenario for green jobs assessment focused on increased public transportation in Jordan which will be included in a republished report by GIZ as well as separately by UNDP. Contracting has also started for the climate finance expert who will be working with UNDP and the transport sector to prioritize and develop a proposal for a strategic transport project in Jordan.</t>
  </si>
  <si>
    <t xml:space="preserve">During the reporting period,  the project assigned the Jordanian Hashemite Fund for Human Development (JOHUD) to conduct a comprehensive gender-sensitive socio-economic assessment to identify the vulnerable social groups and the gaps that climate change will create in connection with the women and gender in Ma'an governorate, below are the main key activities that were achieved under this component
1.12 key informative interviews with relevant  stakeholder representatives from local communities and government (Agriculture water..)
2.9 Focus group discussions with CBOs, Water and Agriculture Directorates
3. Two validation workshops were conducted in Ma'an governorate to validate the data and finalize the gender-sensitive socio-economic assessment, the assessment included the impact of climate change on gender, livelihoods and agriculture, economic opportunities, and employment..), the final assessment is expected to be submitted in early October.                                                                                                                                                                                                                                                                                                          Additionally, as a part of the resilience plan preparation and innovation challenge, UNDP Jordan announced a request for proposals (RFP)  to conduct climate risk and water diagnostic assessment and conduct a hackathon challenge within Ma'an governorate universities and pilot three innovative water technologies.                                                                                                                                                                                                                                                                                                                                                                                                                                                                                                                                                                                                                                                                                                                                                                                                                                                          </t>
  </si>
  <si>
    <t>During the reporting period,  the project has completed the below main activities:      
1. Finalized the gender-sensitive socio-economic assessment in Ma’an
    2.Assigned the local NGO "Furture Pioneers" to take the responsibility of the innovation challenge in Ma'an Universities and implement innovative solutions in the water and agriculture sector.                                                                                                                                                                                                                                                                                 3. Assigned the international consultancy firm to carry out the climate risk assessment, identify the adaptation measures in Ma'an, conduct the cost benefit analysis and select the most feasible adaptation measure.</t>
  </si>
  <si>
    <r>
      <t xml:space="preserve">Ministries and other government bodies involved in the implementation of the project
</t>
    </r>
    <r>
      <rPr>
        <sz val="11"/>
        <color theme="5" tint="-0.249977111117893"/>
        <rFont val="Calibri"/>
        <family val="2"/>
        <scheme val="minor"/>
      </rPr>
      <t>Please indicate which ministries and government agencies (at national and subnational level) are involved in the project</t>
    </r>
  </si>
  <si>
    <t>Ministry of Transport, Greater Amman Muncipality, Ministry of Environment</t>
  </si>
  <si>
    <t>Ministry of Transport
Greater Amman Municipality
as well as all transport related government entities participating in the capacity needs assessment and capacity building:
Land Transport Regulatory Commission
Jordan Civil Aviation Regulatory Commission
Jordan Hijaz Railway
Jordan Maritime Commission
Ministry of Public Works and Housing
Ministry of Local Administration
Greater Amman Municipality
Amman Vision
Aqaba Special Economic Zone Authority
Aqaba Company for Ports Operation and Management
Aqaba Airports Company
Aqaba Development Corporation
Aqaba Container Terminal
Aqaba Transport &amp; Logistics Services Company
Airport International Group
Jordan Airports Company
Petra Development and Tourism Region Authority
Traffic Department
Jordan Customs</t>
  </si>
  <si>
    <t>Ministry of Transport
Greater Amman Municipality</t>
  </si>
  <si>
    <t>Water and Agriculture directorates in Ma'an governorate, Ministry of Agriculture</t>
  </si>
  <si>
    <r>
      <t xml:space="preserve">Partnership:
</t>
    </r>
    <r>
      <rPr>
        <sz val="11"/>
        <color theme="5" tint="-0.249977111117893"/>
        <rFont val="Calibri"/>
        <family val="2"/>
        <scheme val="minor"/>
      </rPr>
      <t>Highlight partnership with other UN agencies and other development partners</t>
    </r>
  </si>
  <si>
    <t>UNDP has initiated discussions with GIZ for the purpose to creaste successful green jobs assessment model targeting transport sector
UNDP is participating with UN-HABITAT to identyl the suitable location to implement the DRR pilot based on Hazards map prepared by UN-HABITAT</t>
  </si>
  <si>
    <t>UN Habitat
GIZ
ILO</t>
  </si>
  <si>
    <t>UN Habitat
GIZ / ILO</t>
  </si>
  <si>
    <t>None</t>
  </si>
  <si>
    <t>Future pioneers for empowering community members in the environmental and educational field (local NGO)</t>
  </si>
  <si>
    <r>
      <t xml:space="preserve">NDC Partnership 
</t>
    </r>
    <r>
      <rPr>
        <sz val="11"/>
        <color theme="5" tint="-0.249977111117893"/>
        <rFont val="Calibri"/>
        <family val="2"/>
        <scheme val="minor"/>
      </rPr>
      <t>For NDC Partnership member countries, please highlight how this CP2 support is contributing to NDCP and how UNDP is coordinating with other Implementing Partners in supporting the government to advance its NDC related activities.</t>
    </r>
  </si>
  <si>
    <t xml:space="preserve"> UNDP co-founded a committee comprised of development partners that are heavily focused on working on the Nationally Determined Contributions (NDCs) in partnership with the Ministry of Environment and NDC parnership iThe UNDP is also representing UN agencies' work on the NDCs. The committee (NDC Platform) is open to all interested parties as members with the goal of facilitating and coordinating work on implementing the NDCs .</t>
  </si>
  <si>
    <t>The project is contributing to the increased contribution of youth and women to the NDCs through awareness, bringing in additional sectors to contribute to the NDCs, more specifically the transport sector with GIZ and the World Bank, supporting adaptation through nature based solutions for flash flood mitigation and water harvesting building on UN Habitat's initial efforts</t>
  </si>
  <si>
    <t>The project is contributing to the increased contribution of youth and women to the NDCs through awareness and capacity building, bringing in additional sectors to contribute to the NDCs, more specifically the transport sector with GIZ/ILO and the World Bank, supporting adaptation through nature based solutions for flash flood mitigation and water harvesting building on UN Habitat's initial efforts</t>
  </si>
  <si>
    <t>UNDP Jordan has collaborated with local and international organizations to conduct the tasks associated with the NDCs, including the conduction of socio economic assessment, the development of reslience plans and the implementation of three pilots projects in he areas of water and agriculture.</t>
  </si>
  <si>
    <t>UNDP Jordan has collaborated with local and international organizations to conduct the tasks associated with the NDCs, including the development of resilience plans and the implementation of three pilots projects in the areas of water and agriculture.</t>
  </si>
  <si>
    <r>
      <t xml:space="preserve">Private Sector, Civil Society, Academia and other
</t>
    </r>
    <r>
      <rPr>
        <sz val="11"/>
        <color theme="5" tint="-0.249977111117893"/>
        <rFont val="Calibri"/>
        <family val="2"/>
        <scheme val="minor"/>
      </rPr>
      <t>Please highlight partnership with private sector, civil society organisations, academia and other relevant entities.</t>
    </r>
  </si>
  <si>
    <t xml:space="preserve">UNDP partnered with Green Generation Foundation (Youth Environmental Non-Profit Volunteer Organization in Jordan) to hold the Jordan Youth Climate Summit 2022 </t>
  </si>
  <si>
    <t xml:space="preserve">Some government bodies participating in the project mentioned earlier function under a private company modality while being owned by the Greater Amman Municipality, as well as the participation of Engicon as transport experts both as a firm that supported in the capacity needs assessment as well as presenting in trainings and private public dialogues with civil society and youth organizations.
Partnerships have taken place with 2 youth organizations for the ongoing podcast as well as last Quarter's Youth Climate Summit which also saw the participation of a multitude of civil society organizations and schools. </t>
  </si>
  <si>
    <t>Partnerships with Youth Civil Society organizations have concluded as the podcast activity was completed, ongoing activities with academia have been conducted in the form of short presentations given to elementary school children and university students.</t>
  </si>
  <si>
    <t>During the reporting period, and as a part of gender-sensitive socio-economic assessment, the project conducted many key informative interviews,focus group discussions, and validation workshops with the participation of civil society organizations and academia.</t>
  </si>
  <si>
    <t>During the reporting period, the project has signed MoUs with Universities of Ma'an governorates to launch the hackathon activity for students including Al-Hussein Bin Talal University and Shoubak University College</t>
  </si>
  <si>
    <r>
      <t xml:space="preserve">Social Inclusion and Gender Equality
</t>
    </r>
    <r>
      <rPr>
        <sz val="11"/>
        <color theme="5" tint="-0.249977111117893"/>
        <rFont val="Calibri"/>
        <family val="2"/>
        <scheme val="minor"/>
      </rPr>
      <t>Please indicate key outputs/products and/or results achieved related to gender equality and social inclusivity. Please provide additional details in the G and H columns of the Climate Promise 2 tab. For countries receiving UK DEFRA support, please highlight engagement with Indigenous Peoples and Local Communities.</t>
    </r>
  </si>
  <si>
    <t>Planned activities in 2023</t>
  </si>
  <si>
    <t>During this quarter, no on the ground sessions have taken place but Q4 2022 saw the completion of the Youth Climate Summit and the public private dialogue on safe and accessible public transportation which was attended by youth, women, and persons with disability.</t>
  </si>
  <si>
    <t xml:space="preserve">No further engagement with stakeholders has taken place as of Q2, since this quarter involved intiating and contracting consultants and firms for implementation of activities in Q3. Q3 will have more engagement with stakeholders as activities/trainings continue implementation. </t>
  </si>
  <si>
    <t>the project has undertaken many activities toward the development of the gender-sensitive socio-economic assessment, the final assessment is expected to be completed by early october</t>
  </si>
  <si>
    <t xml:space="preserve">During the reporting period, the project announced the hackathon challenge targeting youth students (males and females) where 61 applications were received </t>
  </si>
  <si>
    <r>
      <t xml:space="preserve">Communications and Visiblity
</t>
    </r>
    <r>
      <rPr>
        <sz val="11"/>
        <color theme="5" tint="-0.249977111117893"/>
        <rFont val="Calibri"/>
        <family val="2"/>
        <scheme val="minor"/>
      </rPr>
      <t>Please indicate what major or key communication and visibility activities (e.g. stakeholder interviews, articles, blogs, press conferences, videos) were undertaken during the quarter - Please include title, date of publication, target audience and dissemination channels where relevant.
If key events (e.g. workshops, training, conferences) were held during the quarter - Please include the title, date of organisation and target audience (for events specify the # of participants dissagreggated by gender, if possible)</t>
    </r>
  </si>
  <si>
    <t>UNDP  in cooperation with the Ministry of Environment created a video to showcase Jordan`s achemevements in NDC implementation  which was displayed during COP27.</t>
  </si>
  <si>
    <t>During Q1 2023, UNDP launched 7 episodes of the video and audio youth climate change podcast in Arabic, episodes will be translated upon their complete release in Q2.</t>
  </si>
  <si>
    <t>UNDP Jordan completed the publishing of 10 complete episodes of a climate change podcast to engage with youth, released on over 10 audio and video platforms (Youtube, Spotify, SoundCloud, Amazon Music, Google Podcasts, Apple Podcasts, Deezer, Podcast Index, TuneIn, Listen Notes) equal to almost 6 hours of educational climate change content that can contribute to empower youth and build their capacities to join the efforts to combat climate change and contribute to the NDCs.</t>
  </si>
  <si>
    <t xml:space="preserve">During the validation workshops that were held in September 2023 targeted key stakeholders from Ma'an governorate, the project team introduced the project concept and key activities to the relevant stakeholders, the total number of attendees was 68 participants representative from local communities,  academia,  water and agriculture directorates. </t>
  </si>
  <si>
    <t>The announcement for the hackathon challenge was announced on the university social media platforms, the communication and visibility activities for the awarding ceremony will be published by the  end of December&gt;</t>
  </si>
  <si>
    <t>Project management</t>
  </si>
  <si>
    <r>
      <rPr>
        <b/>
        <sz val="11"/>
        <rFont val="Calibri"/>
        <family val="2"/>
        <scheme val="minor"/>
      </rPr>
      <t>Governance</t>
    </r>
    <r>
      <rPr>
        <b/>
        <sz val="11"/>
        <color theme="5" tint="-0.249977111117893"/>
        <rFont val="Calibri"/>
        <family val="2"/>
        <scheme val="minor"/>
      </rPr>
      <t xml:space="preserve">
</t>
    </r>
    <r>
      <rPr>
        <sz val="11"/>
        <color theme="5" tint="-0.249977111117893"/>
        <rFont val="Calibri"/>
        <family val="2"/>
        <scheme val="minor"/>
      </rPr>
      <t xml:space="preserve">
For each workstream (CP2/NDC SP/JSB), please provide any updates on the latest steering committee/project board decisions that significantly affect project implementation (extension, significant change to workplan, change in key project management positions etc.)</t>
    </r>
  </si>
  <si>
    <t>No significant changes took place or decisions taken, the green jobs assessment activity was delayed as complementarity with ongoing GIZ acitivty was being achieved.</t>
  </si>
  <si>
    <t>No changes took place, agreements were reached with GIZ to build upon their ongoing green jobs assessment work which will take place in Q3.</t>
  </si>
  <si>
    <t>No changes</t>
  </si>
  <si>
    <r>
      <t xml:space="preserve">[Programme] Risks
</t>
    </r>
    <r>
      <rPr>
        <sz val="11"/>
        <color theme="5" tint="-0.249977111117893"/>
        <rFont val="Calibri"/>
        <family val="2"/>
        <scheme val="minor"/>
      </rPr>
      <t xml:space="preserve">For each workstream (CP2/NDC SP), please identify (up to 3) probable future risks at the project and partnership level and include potential strategies to mitigate/treat them. </t>
    </r>
  </si>
  <si>
    <t>overlaps in the implementiion of some activiites i.e green jobs assessment model 
Delays in the implementation of DRR pilot for water resilience</t>
  </si>
  <si>
    <t>Operational - Delay in implementation in green jobs assessment activity - ongoing discussions with GIZ until agreement was reached, activity will commence in Q2 2023.
Safety and security - potential disruption of traffic due to infrastructure work for the bioretention pilot - reached agreement with GAM that 3 meters of sidewalk will remain uninterrupted during implementation which will mitigate any risk to disruption of traffic.</t>
  </si>
  <si>
    <t>8. Safety and security - potential disruption to traffic and pedestrian movement during the implementation of the flash flood pilot has been discussed with the consultancy firm responsible for the design and will be taken into careful consideration in collaboration with GAM once the design phase is completed.</t>
  </si>
  <si>
    <r>
      <rPr>
        <b/>
        <sz val="11"/>
        <color rgb="FF000000"/>
        <rFont val="Calibri"/>
        <family val="2"/>
      </rPr>
      <t xml:space="preserve">Risk Category / Subcategory
</t>
    </r>
    <r>
      <rPr>
        <sz val="11"/>
        <color rgb="FFC65911"/>
        <rFont val="Calibri"/>
        <family val="2"/>
      </rPr>
      <t>Click on the cell(s) below to deploy the drop-down menu and select the risk(s) categories and subcategories.</t>
    </r>
  </si>
  <si>
    <r>
      <t xml:space="preserve">Risk(s) description &amp; Risk(s) treatment
</t>
    </r>
    <r>
      <rPr>
        <sz val="11"/>
        <color theme="5" tint="-0.249977111117893"/>
        <rFont val="Calibri"/>
        <family val="2"/>
      </rPr>
      <t>Briefly indicate the event, the cause and the impact of the risk and, finally, the treatment action needed.</t>
    </r>
  </si>
  <si>
    <t xml:space="preserve">Risk/ Issue Description (Event/Cause)
</t>
  </si>
  <si>
    <r>
      <t xml:space="preserve">Risk Type
</t>
    </r>
    <r>
      <rPr>
        <sz val="10"/>
        <color theme="5" tint="-0.249977111117893"/>
        <rFont val="Calibri"/>
        <family val="2"/>
      </rPr>
      <t>Click on the cell(s) below to deploy the drop-down menu and select the risk type.</t>
    </r>
  </si>
  <si>
    <r>
      <rPr>
        <b/>
        <sz val="11"/>
        <color rgb="FF000000"/>
        <rFont val="Calibri"/>
        <family val="2"/>
        <scheme val="minor"/>
      </rPr>
      <t xml:space="preserve">Impact (1-5)
</t>
    </r>
    <r>
      <rPr>
        <sz val="10"/>
        <color rgb="FFC65911"/>
        <rFont val="Calibri"/>
        <family val="2"/>
        <scheme val="minor"/>
      </rPr>
      <t>Click on the cell(s) below to deploy the drop-down menu and select the impact level.
(1, the lowest, to 5, the highest)</t>
    </r>
  </si>
  <si>
    <r>
      <rPr>
        <b/>
        <sz val="11"/>
        <color rgb="FF000000"/>
        <rFont val="Calibri"/>
        <family val="2"/>
        <scheme val="minor"/>
      </rPr>
      <t xml:space="preserve">Likelihood (1-5)
</t>
    </r>
    <r>
      <rPr>
        <sz val="10"/>
        <color rgb="FFC65911"/>
        <rFont val="Calibri"/>
        <family val="2"/>
        <scheme val="minor"/>
      </rPr>
      <t>Click on the cell(s) below to deploy the drop-down menu and select the likelihood level.
(1, the lowest, to 5, the highest)</t>
    </r>
  </si>
  <si>
    <r>
      <t xml:space="preserve">Significance (Low, Moderate, High)
</t>
    </r>
    <r>
      <rPr>
        <sz val="10"/>
        <color theme="5" tint="-0.249977111117893"/>
        <rFont val="Calibri"/>
        <family val="2"/>
        <scheme val="minor"/>
      </rPr>
      <t>Click on the cell(s) below to deploy the drop-down menu and select the significance level.</t>
    </r>
  </si>
  <si>
    <r>
      <t xml:space="preserve">Mitigation Action
</t>
    </r>
    <r>
      <rPr>
        <sz val="10"/>
        <color theme="5" tint="-0.249977111117893"/>
        <rFont val="Calibri"/>
        <family val="2"/>
        <scheme val="minor"/>
      </rPr>
      <t>Please describle the mitigation actions you have taken to address the risk.</t>
    </r>
  </si>
  <si>
    <t>CP2-Risk1</t>
  </si>
  <si>
    <t>Event--&gt; Cause --&gt; impact + Treatment action</t>
  </si>
  <si>
    <t>CP2-Risk2</t>
  </si>
  <si>
    <t>CP2-Risk3</t>
  </si>
  <si>
    <t>NDCSP-RIsk1</t>
  </si>
  <si>
    <t>NDCSP-RIsk2</t>
  </si>
  <si>
    <t>NDCSP-RIsk3</t>
  </si>
  <si>
    <r>
      <t xml:space="preserve">Challenges and Emerging Technical Assistance Needs
</t>
    </r>
    <r>
      <rPr>
        <sz val="11"/>
        <color theme="5" tint="-0.249977111117893"/>
        <rFont val="Calibri"/>
        <family val="2"/>
        <scheme val="minor"/>
      </rPr>
      <t xml:space="preserve">For each workstream (CP2/NDC SP/JSB), please describe the main challenges faced during the last quarter, where your project implementation did not go as planned. Select activities that the team had some control over and describe the actions undertaken to address the difficulties.
Please use this section to highlight emerging technical assistance needs or anticipated challenges.  
</t>
    </r>
  </si>
  <si>
    <t>Delay has been encoutnerd in developing Green Jobs Assessmen model for the transport sector as GIZ is currently creating this model for a variety of sectors in Jordan and has a draft document focusing on the transport sector.</t>
  </si>
  <si>
    <t>As mentioned previously, UNDP planned on initiating the Green Jobs Assessment for the transport sector in 2022, however, as GIZ in Jordan were developing the GJA model for the entire Jordanian economy, UNDP made the decision to avoid duplication of efforts and collaborate with GIZ to achieve complementarity, GIZ completed the model in Q1 2023 and discussions began to build on the model developed by GIZ. The model is based on developing "what-if" scenarios and GIZ was targeting 3 different sectors with multiple scenarios including the transport sector, where an analysis of increased EV use will be studied to determine its impact on job creation. After discussions, UNDP determined that the best approach would be to develop a "what-if" scenario on increased safety and accessibility of public transport systems and determine the impact that it may have on job creation for youth, women, and persons with disability both within the transport sector as well as in the economy as a whole through increased access to employment opportunities and economic participation.</t>
  </si>
  <si>
    <t>No further challenges in Q2 as the challenges in Q1 were resolved.</t>
  </si>
  <si>
    <t xml:space="preserve">Delays in commencing certain activities occurred due to delays in the receipt of the funding, leading to subsequent delays in those activities </t>
  </si>
  <si>
    <t>Because the project's activities had a limited timeframe, the announcement of the hackathon challenge wasn't sufficient for university students to submit their ideas given that it coincided with the midterm exams period.</t>
  </si>
  <si>
    <r>
      <t xml:space="preserve">Lessons learned and good practices
</t>
    </r>
    <r>
      <rPr>
        <sz val="11"/>
        <color theme="5" tint="-0.249977111117893"/>
        <rFont val="Calibri"/>
        <family val="2"/>
        <scheme val="minor"/>
      </rPr>
      <t xml:space="preserve">For each workstream (CP2/NDC SP), share key lessons learned and/or good practices at the project and partnership level, including those related to gender and social inclusion, to contribute to knowledge sharing and informing future support. 
Reflect on 2-3 things relating to partnership, planning, implementation and/or learning that would help make the programme more impactful (at the project, country, regional or global level) and justify.  </t>
    </r>
  </si>
  <si>
    <t xml:space="preserve">Close collabortion and coordination with relevant institutions and development agencies is crucial  to ensure effectiveness and avoid overlap in the implemenation .
</t>
  </si>
  <si>
    <t xml:space="preserve">Major lessons learned relate to the willingness and enthusiasm of youth activists, movements, and organizations to participate and volunteer in climate action which are efforts and opportunities that need to be tapped, this will increase momentum in climate action and increase the impact of ongoing activities. Persons with disability are also extremely supportive of climate action especially as it relates to youth, and opportunities are presented for their participation in global discussions (COP, COY, etc...) yet the resources to enable their participation are not often available.
One of the most effective approaches to engaging with government entities has been giving ownership of the project to the lead government entity (Ministry of Transport) and facilitating communication with 20 government entities through the secretary general which guarantees buy-in from the government and rapid response and participation from targeted government entities. This approach will be followed throughout the project until completion. 
</t>
  </si>
  <si>
    <t xml:space="preserve">Lessons learned in Q1 are also applicable here.
Additional lessons learned include that postponing certain activities during project implementation might be positive (especially if other organizations are engaged in similar work) as they allowed UNDP Jordan to better engage with development partners (GIZ) to ensure complementarity of efforts and avoid duplication of work. This has resulted in agreements to build upon similar work between UNDP and GIZ, including republishing GIZ's report with the findings that UNDP develops in Q3-Q4. </t>
  </si>
  <si>
    <t>do not do this</t>
  </si>
  <si>
    <t>Q1-2024 PROGRESS: For reference- DO NOT UPDATE</t>
  </si>
  <si>
    <t>Q2-2024 PROGRESS: For reference- DO NOT UPDATE</t>
  </si>
  <si>
    <t>Q3-2024 PROGRESS: For reference- DO NOT UPDATE</t>
  </si>
  <si>
    <t>Q4-2024 PROGRESS: For reference- DO NOT UPDATE</t>
  </si>
  <si>
    <t>Q1-2025 PROGRESS: For reference- DO NOT UPDATE</t>
  </si>
  <si>
    <t>ENTER Q2-2025 PROGRESS HERE (NO Reporing in Q2)</t>
  </si>
  <si>
    <t>ENTER Q3-2025 PROGRESS HERE</t>
  </si>
  <si>
    <t>ENTER Q4-2025 PROGRESS HERE</t>
  </si>
  <si>
    <t>04/20/2024</t>
  </si>
  <si>
    <t>10/162024</t>
  </si>
  <si>
    <t>Ahmad AlTarawnah, Luma Abbadi</t>
  </si>
  <si>
    <t>Rana S. Saleh, Environment Programme Analyst</t>
  </si>
  <si>
    <t xml:space="preserve">Abdullah Ahmad </t>
  </si>
  <si>
    <t>Overall Progress Update</t>
  </si>
  <si>
    <t>The successful development and validation of the stock-take report represent a key milestone in the overall progress of the project, highlighting effective collaboration with the Ministry of Environment and active engagement of technical stakeholders. The report underwent thorough review, incorporation of feedback, and circulation among the National Climate Change Committee’s technical team for further input. While final endorsement is pending to ensure alignment with the upcoming Biennial Transparency Report (BTR), the process reflects steady advancement and a strong commitment to ensuring accuracy, coherence, and institutional ownership throughout the project.</t>
  </si>
  <si>
    <r>
      <rPr>
        <b/>
        <sz val="11"/>
        <color rgb="FF000000"/>
        <rFont val="Calibri"/>
        <family val="2"/>
      </rPr>
      <t xml:space="preserve">Progress Headline
</t>
    </r>
    <r>
      <rPr>
        <sz val="10"/>
        <color rgb="FF000000"/>
        <rFont val="Calibri"/>
        <family val="2"/>
      </rPr>
      <t xml:space="preserve">(example: During this past quarter, the project has supported the country put in place a functioning coordination mechanism and mobilize the necessary technical capacity to undertake the activities in the work plan. Several stakeholder consultations took place to kickstart the NDC implementation Plan. A draft plan is expected next month. The capacity assessment for Article 6 readiness is in full speed. The review of the regulatory framework was completed this quarter. Etc.) 
</t>
    </r>
    <r>
      <rPr>
        <b/>
        <sz val="11"/>
        <color rgb="FF000000"/>
        <rFont val="Calibri"/>
        <family val="2"/>
      </rPr>
      <t xml:space="preserve">
</t>
    </r>
    <r>
      <rPr>
        <sz val="11"/>
        <color rgb="FFC65911"/>
        <rFont val="Calibri"/>
        <family val="2"/>
      </rPr>
      <t>Please provide a paragraph summaring key activities during this quarter</t>
    </r>
  </si>
  <si>
    <t>During the reporting quarter, the project has mainly completed the below activities:
Completed the implementation of four promising water and agriculture pilots in Ma'an Govenorate,  expected to be operated by April 2024, The pilots are as below:
1. Hydroponics for commercial agriculture .
2. Generate garden irrigation water from the atmosphere. 
3. A solar-powered water desalination plant.
4. Automated irrigation system
During this quarter, two terms of reference (toRs) were also advertised. The first ToR seeks an experienced expert to develop two project proposals based on the identified adaptation measures. The second ToR focuses on building the capacity of staff from relevant ministries through training.</t>
  </si>
  <si>
    <t xml:space="preserve">During the reporting quarter, the project had the following achievements:                                                                                                                                                                                                                             - Comissioing and handing over of the four pilots projects " Hydroponic, water harvesting from  air,  water desalination through solar system and automated irrigation system from the wastewater treatment plant" to Al-Hussein bin Talal University in Ma'an where the students students, under the supervision of their professors, will monitor these projects.                                                                                                                                                                                                                                                                                                                                                                                                                                                                                - Completed the climate risk assessment and water diagnostic assessment for Ma'an governorate where the risks results from the intersection between Hazards, Exposure, and Vulnerability, the hazards that were analysed in Macan governorate are  flash floods. Landslides, drought and sand storms     
- Based on the climate risk and water diagnostic assessment and in collaboration with the international consultnat "Hydroconseil", three concept notes on climate change adaptation for districts of Ma'an, Shoubak and Petra were identified
- One representative from the Ministry of Environment participated in NAP EXPO in April 2024, where she highlighted the achievements of APA project  in jordan in addition to Climate Security and Displaced Communities                                                                                                                                                                                                                                                                                                                                                                                                                                                                                                                                </t>
  </si>
  <si>
    <t>During the reporting period, the project had the following achievements :
1. As a part of Landscape reslience and based on the climate risk assessment in Ma'an Governorate, two full proposal were develped from the UNDP internal resources for Ma'an and Petra, the Petra proposal  focuses on enhancing climate adaptive capacity in ecosystem and improving water managment and conservation in wadi musa, while Ma'an proposal aims to mitigate the damage from flash floods and alleviate the effects of sand stroms 
2. conducted cosultant sessions with relevant stakeholders such as: Donors, INGOs and Ministries to present the three adaptation measures " cocnept notes"  for Petra, Ma'an and Shoubak aimed, the session aimed to gather the feedback of relevant stakeholder on the proposed interventions and explore opportunities for resource mobilization.
3. The water diagnostic and climate risk assessments were fully completed, and the finindings were presented to the "Agriculture, water and irrigation, and Aqaba water Company" Directorate of four Southern Governorates of Jordan.
4.Created a video showcasing the innovative water and agriculture solutions developed by Al-Hussain Bin Talal university studnets highlighting their contributionds to the projectc and promoting sustainable practices.</t>
  </si>
  <si>
    <t>A Stock-take report for NDC implementation  has been submitted outlining key aspects of Jordan's NDC progress, including an assessment of legal and institutional readiness, gender analysis in climate policies, an overview of the NDC process, implementation progress, sectoral targets achieved, barriers to implementation, and emerging measures. Additionally, a roadmap toward the preparation of NDC 3.0 has been developed, with recommendations to enhance implementation through updating the BAU scenario, strengthening stakeholder engagement, improving data collection and availability, streamlining sectoral decarbonization plans, identifying pathways to enhance ambition, and advancing climate resilience planning and finance mobilization. A validation workshop is scheduled for the second week of January 2025 to finalize the findings and recommendations.</t>
  </si>
  <si>
    <t>During the past quarter, the project reached a significant milestone with the successful development and validation of the stock-take report, demonstrating strong institutional coordination and steady progress in national climate reporting. The report was developed in close collaboration with the Ministry of Environment and key technical stakeholders, and validated through a dedicated session attended by the Minister, Secretary General, and senior technical staff. Following high-level consultations, feedback was incorporated, and the revised report was shared with the National Climate Change Committee’s technical team for further review. A subsequent validation session was held, after which the Ministry recommended postponing final endorsement until the Biennial Transparency Report (BTR) is finalized, ensuring alignment and coherence between the two reports.</t>
  </si>
  <si>
    <r>
      <rPr>
        <b/>
        <sz val="11"/>
        <color rgb="FF000000"/>
        <rFont val="Calibri"/>
        <family val="2"/>
        <scheme val="minor"/>
      </rPr>
      <t xml:space="preserve">Partnerships/Stakeholder Engagement 
</t>
    </r>
    <r>
      <rPr>
        <sz val="11"/>
        <color rgb="FFED7D31"/>
        <rFont val="Calibri"/>
        <family val="2"/>
        <scheme val="minor"/>
      </rPr>
      <t>Please indicate the partnerships and stakeholder engaemnet with a focus on   
(i)  ministries and government agencies (at national and subnational level)
 (ii) UN Agencies and Development Partners  
(iii) Private Sector, Civil Society, Academia and other</t>
    </r>
  </si>
  <si>
    <t xml:space="preserve">Water and Agriculture directorates in Ma'an governorate, Ministry of Agriculture,Future pioneers for empowering community members in the environmental and educational field (local NGO), hydroconseil (International Consultancy Firm), Al Hussein Bin Talal University </t>
  </si>
  <si>
    <t xml:space="preserve">Al Hussein Bin Talal University.                                                                                                                                                                                                                                                                                                  Directorate of Agriculture in Ma'an                                                                                                                                                                                                                                                                                            Directorate of Water in Ma'an                                                                                                                                                                                                                                                                                                        Directorate of Environment in Ma'an                                                                                                                                                                                                                                                                                                                Petra Development Authority                                                                                                                                                                                                                                                                                                          Women and agriculture based CBOs in Ma'an   </t>
  </si>
  <si>
    <t>Ministry of Water and Irrigation
Ministry of Agriculture
Aqaba water company 
INGOs
Donors</t>
  </si>
  <si>
    <t xml:space="preserve">The preparation of Jordan’s NDC Stocktake Report involved collaboration and engagement with diverse stakeholders across various sectors. These partnerships ensured a comprehensive assessment of the progress and challenges in implementing Jordan’s Nationally Determined Contributions (NDCs). Below is an outline of the partnerships and stakeholder engagement efforts across different groups:
(1) A Responsible Party Agreement was signed with the Royal Scientific Society acting as he technical implementing entity bringing significant experience in climate change initiatives and transparency reporting
(2) Ministries and Government Agencies including Ministry of Environment, Minisry of Water and Irrigation, Ministry of Energy and Mineral Resouces, Ministry of Agriculture, Ministry of Finance
(3) Private Sector such as Cement companies </t>
  </si>
  <si>
    <t>As part of Jordan’s National NDC Implementation Stock-take initiative, led by UNDP in collaboration with the Ministry of Environment and the Royal Scietific Society (RSS), strong partnerships and inclusive stakeholder engagement were central to the progress achieved this quarter.
(i) Ministries and Government Agencies:
The Ministry of Environment led the validation process of the stock-take report, with active participation from its Secretary General and technical staff across key directorates, including the Climate Change, Nature Protection, and Chemical and Hazardous Waste Directorates. The report was also circulated and reviewed by the technical committee of the National Climate Change Committee, reinforcing inter-agency collaboration at the national level.
(ii) UN Agencies and Development Partners:
UNDP continues to serve as the lead implementing partner, providing technical and coordination support. The initiative is aligned with the broader efforts of the NDC Partnership to support Jordan in strengthening institutional coordination and enhancing transparency in climate action.
(iii) Private Sector, Civil Society, Academia, and Others:
An open dialogue session brought together youth, including youth with disabilities, and policymakers to discuss the NDC update process, climate policies, and implementation challenges. This inclusive engagement aimed to ensure diverse voices are reflected in the development of a more practical and inclusive NDC by 2025, promoting collaborative climate solutions across society.</t>
  </si>
  <si>
    <r>
      <rPr>
        <b/>
        <sz val="11"/>
        <color rgb="FF000000"/>
        <rFont val="Calibri"/>
        <family val="2"/>
        <scheme val="minor"/>
      </rPr>
      <t xml:space="preserve">Social Inclusion and Gender Equality
</t>
    </r>
    <r>
      <rPr>
        <sz val="11"/>
        <color rgb="FFC65911"/>
        <rFont val="Calibri"/>
        <family val="2"/>
        <scheme val="minor"/>
      </rPr>
      <t>Please indicate key outputs/products and/or results achieved related to gender equality and social inclusivity. Please provide additional details in the G and H columns of the Climate Promise 2 tab. For countries receiving UK DEFRA support, please highlight engagement with Indigenous Peoples and Local Communities.</t>
    </r>
  </si>
  <si>
    <t xml:space="preserve">Completed the gender socio-economic assessment The purpose of the assessment was to develope a social and economic vulnerability mapping for Ma'an governorate, develop social and economic vulnerability mapping in which the implications and effects of climate change on the social groups, residential communities, and livelihoods in Ma’an were evaluated, identified, and mapped out through interviews and focus group dscussions, additionally to ensure the gender euqality, both males and females srudents were encouraged to participate in the hackathon challenge.
</t>
  </si>
  <si>
    <t xml:space="preserve">Several sessions with the local community and women led CBOs took place in Ma'an as part of the climate vulnerability and risks assessment.  The consultant conducted field visits and key interviews in consultation with the local community and women led CBOs in Ma'an. </t>
  </si>
  <si>
    <t xml:space="preserve">With the local communiy and women led CBOs in Ma'an to develope the climate vulnerability risks assessment, and in refence to the landscape reslience plan, two fully proposals were developed with intervention stratigies designed in close consultation with key stakeholders from Petra and Ma'an adressing their specific needs and challenges, additionally, in order to validate the proposed interventions, three cosultation sessions were conducted </t>
  </si>
  <si>
    <t>As analysis of Gender in climate change policies and instutions has been conducted and revewaled  that Jordan's approach to gender equality and social inclusivity in climate action has led to significant advancements, including gender-sensitive measures in the NDC and targeted training programs for women in climate-smart agriculture, renewable energy, and waste management. The water sector stands out with a dedicated gender policy and 56% female representation in leadership roles, while other sectors, such as transport and energy, have integrated gender considerations into strategies but require stronger implementation. Community-based resilience programs also actively involve women in resource governance and disaster preparedness, leveraging their knowledge for sustainable outcomes.
Despite these efforts, gaps remain in fully integrating gender perspectives across sectoral policies and strategies. The Economic Modernisation Vision and the National Women’s Strategy lack comprehensive integration of gender-climate objectives, and gender-specific actions in sectors like health and agriculture remain limited. Moving forward, Jordan must prioritize embedding gender perspectives across all initiatives, enhancing monitoring frameworks, and scaling up capacity-building efforts to ensure climate actions are inclusive and equitable for all.</t>
  </si>
  <si>
    <t>An analysis of gender in climate change policies and institutions in Jordan highlights notable progress, with the integration of gender-sensitive measures into the NDC and the implementation of targeted training programs for women in climate-smart agriculture, renewable energy, and waste management. The water sector demonstrates strong leadership in this area, boasting a dedicated gender policy and 56% female representation in leadership roles. Other sectors, such as transport and energy, have begun integrating gender considerations into strategies, though implementation remains uneven. Women also play a key role in community-based resilience programs, contributing to resource governance and disaster preparedness through their local knowledge.
However, gaps persist in the comprehensive integration of gender perspectives across all sectoral policies. Key national frameworks, such as the Economic Modernisation Vision and the National Women’s Strategy, currently lack alignment with gender-climate objectives. Additionally, sectors like health and agriculture have limited gender-specific actions. To ensure inclusive and equitable climate action, Jordan must prioritize mainstreaming gender across all policies, enhance monitoring and accountability frameworks, and expand capacity-building efforts.</t>
  </si>
  <si>
    <t>No Changes</t>
  </si>
  <si>
    <t xml:space="preserve">No changes </t>
  </si>
  <si>
    <t>Not Applicable for the reporting quarter</t>
  </si>
  <si>
    <t>N/A</t>
  </si>
  <si>
    <t>Despite these efforts, gaps remain in fully integrating gender perspectives across sectoral policies and strategies. The Economic Modernisation Vision and the National Women’s Strategy lack comprehensive integration of gender-climate objectives, and gender-specific actions in sectors like health and agriculture remain limited. Moving forward, Jordan must prioritize embedding gender perspectives across all initiatives, enhancing monitoring frameworks, and scaling up capacity-building efforts to ensure climate actions are inclusive and equitable for all.</t>
  </si>
  <si>
    <r>
      <t xml:space="preserve">[Programme] Risks-(Q2/Q4)
</t>
    </r>
    <r>
      <rPr>
        <sz val="11"/>
        <color theme="5" tint="-0.249977111117893"/>
        <rFont val="Calibri"/>
        <family val="2"/>
        <scheme val="minor"/>
      </rPr>
      <t xml:space="preserve">For each workstream (CP2/NDC SP), please identify (up to 3) probable future risks at the project and partnership level and include potential strategies to mitigate/treat them. </t>
    </r>
  </si>
  <si>
    <r>
      <t xml:space="preserve">Risk Type
</t>
    </r>
    <r>
      <rPr>
        <sz val="10"/>
        <color theme="0" tint="-0.499984740745262"/>
        <rFont val="Calibri"/>
        <family val="2"/>
      </rPr>
      <t>Click on the cell(s) below to deploy the drop-down menu and select the risk type.</t>
    </r>
  </si>
  <si>
    <r>
      <t xml:space="preserve">Impact (1-5)
</t>
    </r>
    <r>
      <rPr>
        <sz val="10"/>
        <color theme="0" tint="-0.499984740745262"/>
        <rFont val="Calibri"/>
        <family val="2"/>
        <scheme val="minor"/>
      </rPr>
      <t>Click on the cell(s) below to deploy the drop-down menu and select the impact level.
(1, the lowest, to 5, the highest)</t>
    </r>
  </si>
  <si>
    <r>
      <t xml:space="preserve">Likelihood (1-5)
</t>
    </r>
    <r>
      <rPr>
        <sz val="10"/>
        <color theme="0" tint="-0.499984740745262"/>
        <rFont val="Calibri"/>
        <family val="2"/>
        <scheme val="minor"/>
      </rPr>
      <t>Click on the cell(s) below to deploy the drop-down menu and select the likelihood level.
(1, the lowest, to 5, the highest)</t>
    </r>
  </si>
  <si>
    <r>
      <t xml:space="preserve">Significance (Low, Moderate, High)
</t>
    </r>
    <r>
      <rPr>
        <sz val="10"/>
        <color theme="0" tint="-0.499984740745262"/>
        <rFont val="Calibri"/>
        <family val="2"/>
        <scheme val="minor"/>
      </rPr>
      <t>Click on the cell(s) below to deploy the drop-down menu and select the significance level.</t>
    </r>
  </si>
  <si>
    <r>
      <t xml:space="preserve">Mitigation Action
</t>
    </r>
    <r>
      <rPr>
        <sz val="10"/>
        <color theme="0" tint="-0.499984740745262"/>
        <rFont val="Calibri"/>
        <family val="2"/>
        <scheme val="minor"/>
      </rPr>
      <t>Please describle the mitigation actions you have taken to address the risk.</t>
    </r>
  </si>
  <si>
    <r>
      <t xml:space="preserve">Risk Type
</t>
    </r>
    <r>
      <rPr>
        <sz val="10"/>
        <color theme="1" tint="0.499984740745262"/>
        <rFont val="Calibri"/>
        <family val="2"/>
      </rPr>
      <t>Click on the cell(s) below to deploy the drop-down menu and select the risk type.</t>
    </r>
  </si>
  <si>
    <r>
      <t xml:space="preserve">Impact (1-5)
</t>
    </r>
    <r>
      <rPr>
        <sz val="10"/>
        <color theme="1" tint="0.499984740745262"/>
        <rFont val="Calibri"/>
        <family val="2"/>
        <scheme val="minor"/>
      </rPr>
      <t>Click on the cell(s) below to deploy the drop-down menu and select the impact level.
(1, the lowest, to 5, the highest)</t>
    </r>
  </si>
  <si>
    <r>
      <t xml:space="preserve">Likelihood (1-5)
</t>
    </r>
    <r>
      <rPr>
        <sz val="10"/>
        <color theme="1" tint="0.499984740745262"/>
        <rFont val="Calibri"/>
        <family val="2"/>
        <scheme val="minor"/>
      </rPr>
      <t>Click on the cell(s) below to deploy the drop-down menu and select the likelihood level.
(1, the lowest, to 5, the highest)</t>
    </r>
  </si>
  <si>
    <r>
      <t xml:space="preserve">Significance (Low, Moderate, High)
</t>
    </r>
    <r>
      <rPr>
        <sz val="10"/>
        <color theme="1" tint="0.499984740745262"/>
        <rFont val="Calibri"/>
        <family val="2"/>
        <scheme val="minor"/>
      </rPr>
      <t>Click on the cell(s) below to deploy the drop-down menu and select the significance level.</t>
    </r>
  </si>
  <si>
    <r>
      <t xml:space="preserve">Mitigation Action
</t>
    </r>
    <r>
      <rPr>
        <sz val="10"/>
        <color theme="1" tint="0.499984740745262"/>
        <rFont val="Calibri"/>
        <family val="2"/>
        <scheme val="minor"/>
      </rPr>
      <t>Please describle the mitigation actions you have taken to address the risk.</t>
    </r>
  </si>
  <si>
    <t>Report Biannually (Q2/Q4)</t>
  </si>
  <si>
    <t xml:space="preserve">Limited available data to conduct the climate risk assessment. </t>
  </si>
  <si>
    <t xml:space="preserve">Operational </t>
  </si>
  <si>
    <t>Moderate</t>
  </si>
  <si>
    <t>1. Alternative sources of data were used such as regional models 
2. Support the consultants in coordinating with relevant ministries and government to collect the requested data.</t>
  </si>
  <si>
    <t>Institutional and Coordination Risks</t>
  </si>
  <si>
    <t>Establish a coordination mechanism with designated focal points from each ministry and agency, and organize regular inter-agency meetings and workshops to ensure alignment and track progress effectively.</t>
  </si>
  <si>
    <t>Data Availability and Quality Risks</t>
  </si>
  <si>
    <t>Develop standardized data collection and reporting templates for all sectors.
Conduct capacity-building sessions for data providers on NDC-related indicators and reporting standards.
Establish a verification and validation mechanism for data accuracy.</t>
  </si>
  <si>
    <t>Political and Policy Risk (Lack of sustained political will)</t>
  </si>
  <si>
    <t>Political</t>
  </si>
  <si>
    <t>Low</t>
  </si>
  <si>
    <t>Engage high-level government officials to secure sustained political buy-in.
Align the stocktake process with national strategies like the Economic Modernisation Vision to ensure continuity.
Include key stakeholders from diverse political and institutional backgrounds in decision-making.</t>
  </si>
  <si>
    <r>
      <rPr>
        <b/>
        <sz val="11"/>
        <color rgb="FF000000"/>
        <rFont val="Calibri"/>
        <family val="2"/>
        <scheme val="minor"/>
      </rPr>
      <t xml:space="preserve">Challenges and Emerging Technical Assistance Needs-(Q2/Q4)
</t>
    </r>
    <r>
      <rPr>
        <sz val="11"/>
        <color rgb="FFC65911"/>
        <rFont val="Calibri"/>
        <family val="2"/>
        <scheme val="minor"/>
      </rPr>
      <t xml:space="preserve">For each workstream (CP2/NDC SP/JSB), please describe the main challenges faced during the last quarter, where your project implementation did not go as planned. Select activities that the team had some control over and describe the actions undertaken to address the difficulties.
Please use this section to highlight emerging technical assistance needs or anticipated challenges.  
</t>
    </r>
  </si>
  <si>
    <t xml:space="preserve">Gathering data from the government has proven to be quite challenging and is exceeding the anticipated timeline  to conduct the climate risk assessment in Ma'an governorate </t>
  </si>
  <si>
    <t xml:space="preserve">Data collection from offical sources is quite challenging and took longer than planned </t>
  </si>
  <si>
    <t xml:space="preserve">Finalizing the assessment tooks longer than expected as the findings needed to be presented to the relvant stakeholder, to address this challenege, UNDP facilitated the communication with the concerened ministries and authorities, organizing a meeting with relevant stakeholders to validate the findings. </t>
  </si>
  <si>
    <t xml:space="preserve">
The timely submission of the NDC stocktake report is hindered by several challenges, including inconsistent and fragmented data quality across ministries, particularly in sectors like water, agriculture, and energy, where data is often incomplete or outdated. A lack of standardized reporting practices among ministries creates discrepancies, making it difficult to align data for the report. Additionally, many government institutions face limited capacity in data management, which affects the timely collection, analysis, and sharing of information. </t>
  </si>
  <si>
    <t>CP2 – Capacity and Institutional Strengthening:
One of the main challenges under this workstream has been the limited institutional capacity to systematically integrate gender and climate linkages across all relevant sectoral policies. While some sectors have made progress (e.g., water), others such as health, agriculture, and transport still face coordination gaps and weak enforcement of gender-sensitive actions. To address this, the team has initiated consultations with line ministries and launched a mapping of existing gender-climate actions to identify key entry points. However, there is a pressing need for tailored technical assistance to support the development of gender-mainstreaming toolkits and to train sectoral focal points on inclusive policy planning and monitoring.
NDC SP – NDC Implementation and Stock-Take:
While the stock-take report was successfully validated, delays emerged around its final endorsement due to the need for alignment with the forthcoming Biennial Transparency Report (BTR). The postponement, although strategic, affected the initial timeline for closing the stock-take process. In response, the team coordinated with the Ministry of Environment to adjust timelines and ensure coherence with BTR development. Going forward, technical support will be required to facilitate cross-sectoral data harmonization and to establish integrated reporting systems that align NDC tracking with BTR requirements.
JSB – Just and Inclusive Climate Action:
Efforts to engage marginalized groups, particularly youth with disabilities and women, have been commendable; however, ensuring their sustained participation in policy development processes remains a challenge. The lack of standardized mechanisms for inclusive stakeholder engagement across sectors limits consistent outreach. The team is working to document lessons from recent inclusive dialogues to inform future engagement frameworks. Additional technical assistance is needed to design and institutionalize inclusive participation models, particularly for integrating vulnerable groups into NDC implementation and subnational climate planning.
Emerging Needs:
Technical support for gender-climate mainstreaming across all sectors.
Tools and capacity development for integrated MRV (Measurement, Reporting, and Verification) systems.
Advisory support for establishing inclusive, sector-wide stakeholder engagement mechanisms.
Continued engagement with the NDC Partnership to coordinate tailored technical assistance in these areas.</t>
  </si>
  <si>
    <r>
      <rPr>
        <b/>
        <sz val="11"/>
        <color rgb="FF000000"/>
        <rFont val="Calibri"/>
        <family val="2"/>
        <scheme val="minor"/>
      </rPr>
      <t xml:space="preserve">Lessons learned and good practices-(Q2/Q4)
</t>
    </r>
    <r>
      <rPr>
        <sz val="11"/>
        <color rgb="FFC65911"/>
        <rFont val="Calibri"/>
        <family val="2"/>
        <scheme val="minor"/>
      </rPr>
      <t xml:space="preserve">For each workstream (CP2/NDC SP), share key lessons learned and/or good practices at the project and partnership level, including those related to gender and social inclusion, to contribute to knowledge sharing and informing future support. 
Reflect on 2-3 things relating to partnership, planning, implementation and/or learning that would help make the programme more impactful (at the project, country, regional or global level) and justify.  </t>
    </r>
  </si>
  <si>
    <t xml:space="preserve">Close consultations with the local community, women based CBOs, and vulnerable social groups is very important to establish clear understanding for the climate vulnerabitiy and risks in any governorate.
-  having a good opportunity to build on the current pilots success and esclate the results into more sustainable accelerator on incubator the students within the university </t>
  </si>
  <si>
    <t>Key lessons learned include:
 Engaging stakeholders early on, such as ministries, agencies, and development partners, is crucial for building consensus, ensuring buy-in, and clarifying roles and responsibilities. Early engagement helps identify data gaps and facilitates smoother data collection and reporting processes.
Establishing clear coordination mechanisms and designated focal points within each ministry or agency is essential for effective data sharing and alignment. Regular meetings and collaborative platforms help keep stakeholders aligned and track progress more efficiently.
Standardizing data collection and reporting formats across ministries and sectors can improve data consistency and make it easier to consolidate information for the stocktake report. A unified framework for data management can streamline the process and reduce discrepancies.
 Many institutions lack the necessary tools and skills for data management. Providing training and building the technical capacity of government institutions can enhance their ability to gather, analyze, and share data more effectively.
 Ensuring efficient and secure data access and sharing across ministries and stakeholders is critical. A centralized platform for data exchange can address barriers related to data ownership, privacy concerns, and security, improving collaboration.
 The stocktake process demonstrated the value of integrating gender and social inclusion considerations into the data collection and reporting processes. This approach ensures that the NDC implementation reflects the needs of vulnerable and marginalized groups.
The NDC stocktake is an iterative process, and regular reviews are essential to track progress and identify areas that need improvement. Continuous monitoring helps address issues in real-time and ensures the final report is accurate and comprehensive</t>
  </si>
  <si>
    <t>NDC SP – NDC Implementation and Stock-Take:</t>
  </si>
  <si>
    <t>While the stock-take report was successfully validated, delays emerged around its final endorsement due to the need for alignment with the forthcoming Biennial Transparency Report (BTR). The postponement, although strategic, affected the initial timeline for closing the stock-take process. In response, the team coordinated with the Ministry of Environment to adjust timelines and ensure coherence with BTR development. Going forward, technical support will be required to facilitate cross-sectoral data harmonization and to establish integrated reporting systems that align NDC tracking with BTR requirements.</t>
  </si>
  <si>
    <t>JSB – Just and Inclusive Climate Action:</t>
  </si>
  <si>
    <t>Efforts to engage marginalized groups, particularly youth with disabilities and women, have been commendable; however, ensuring their sustained participation in policy development processes remains a challenge. The lack of standardized mechanisms for inclusive stakeholder engagement across sectors limits consistent outreach. The team is working to document lessons from recent inclusive dialogues to inform future engagement frameworks. Additional technical assistance is needed to design and institutionalize inclusive participation models, particularly for integrating vulnerable groups into NDC implementation and subnational climate planning.</t>
  </si>
  <si>
    <t>Emerging Needs:</t>
  </si>
  <si>
    <t>Technical support for gender-climate mainstreaming across all sectors.</t>
  </si>
  <si>
    <t>Tools and capacity development for integrated MRV (Measurement, Reporting, and Verification) systems.</t>
  </si>
  <si>
    <t>Advisory support for establishing inclusive, sector-wide stakeholder engagement mechanisms.</t>
  </si>
  <si>
    <t>Continued engagement with the NDC Partnership to coordinate tailored technical assistance in these areas.</t>
  </si>
  <si>
    <r>
      <rPr>
        <b/>
        <sz val="18"/>
        <color rgb="FF000000"/>
        <rFont val="Calibri"/>
        <family val="2"/>
        <scheme val="minor"/>
      </rPr>
      <t xml:space="preserve">           
</t>
    </r>
    <r>
      <rPr>
        <b/>
        <u/>
        <sz val="18"/>
        <color rgb="FF000000"/>
        <rFont val="Calibri"/>
        <family val="2"/>
        <scheme val="minor"/>
      </rPr>
      <t xml:space="preserve">UNDP'S CLIMATE PROMISE: FROM PLEDGE TO IMPACT
</t>
    </r>
    <r>
      <rPr>
        <b/>
        <sz val="18"/>
        <color rgb="FF000000"/>
        <rFont val="Calibri"/>
        <family val="2"/>
        <scheme val="minor"/>
      </rPr>
      <t>WORKPLAN</t>
    </r>
  </si>
  <si>
    <t>Please update implementation timeframe if it has shifted</t>
  </si>
  <si>
    <t>Implementation Timeframe from the Workplan- Do Not Update</t>
  </si>
  <si>
    <t>Global Outcomes</t>
  </si>
  <si>
    <t>Global Output</t>
  </si>
  <si>
    <t>National Deliverables</t>
  </si>
  <si>
    <t>National Activities</t>
  </si>
  <si>
    <t>Funding Source</t>
  </si>
  <si>
    <t>Contributing Initiative</t>
  </si>
  <si>
    <t>Budget Allocation</t>
  </si>
  <si>
    <t>Responsible Party</t>
  </si>
  <si>
    <t>Theme</t>
  </si>
  <si>
    <t>Status</t>
  </si>
  <si>
    <t>Comments</t>
  </si>
  <si>
    <t>Link to FINAL documents/products
Upload Files HERE</t>
  </si>
  <si>
    <t>Implementation Timeframe
2022</t>
  </si>
  <si>
    <t>Implementation Timeframe
2023</t>
  </si>
  <si>
    <t>Implementation Timeframe
2024</t>
  </si>
  <si>
    <t>Please do not edit information in this column</t>
  </si>
  <si>
    <t>Select an option from dropdown menu for activities funded by CP2</t>
  </si>
  <si>
    <t xml:space="preserve">Please provide more information on the progress of the activities here, including aspects on gender equality and/or social inclusion as indicated in the workplan.  If the activity is delayed or cancelled, please provide justification. </t>
  </si>
  <si>
    <t>Please upload all deliverables (knowledge products, reports, etc.) at this link and provide the name of the document in the cells below for the corresponding activity. If the document is already available online, please insert URL link in the cells below for the corresponding activity. Please indicate if the document is NOT public. If not indicated, product will be assumed to be public.</t>
  </si>
  <si>
    <t>Q1</t>
  </si>
  <si>
    <t>Q2</t>
  </si>
  <si>
    <t>Q3</t>
  </si>
  <si>
    <t>Q4</t>
  </si>
  <si>
    <t>1. Please provide any additional information that you deem necessary to justify the proposed activity. 
2. Please also highlight here if this activity is responding to the country's requests NDC Partnership</t>
  </si>
  <si>
    <t>Global Outcome 1: Scale and Speed:  Countries have effectively strengthened inclusive and gender-responsive governance and financing mechanisms to enable delivery and tracking of NDC targets across sectors</t>
  </si>
  <si>
    <r>
      <rPr>
        <u/>
        <sz val="12"/>
        <color rgb="FF000000"/>
        <rFont val="Calibri"/>
        <family val="2"/>
        <scheme val="minor"/>
      </rPr>
      <t>Global Output 1.1:</t>
    </r>
    <r>
      <rPr>
        <sz val="12"/>
        <color rgb="FF000000"/>
        <rFont val="Calibri"/>
        <family val="2"/>
        <scheme val="minor"/>
      </rPr>
      <t xml:space="preserve"> Inclusive policy, strategies, plans and regulatory frameworks (national, sectoral or sub-national) in place to support NDC implementation and drive green recovery</t>
    </r>
  </si>
  <si>
    <t>Deliverable 1.1.1.  A gender sensitivie socio-economic, and climate riks and vulnerability assessment report</t>
  </si>
  <si>
    <t>Activity 1.1.1.1 Conduct a gender sensitive socio-economic assessmment, and a climate risk and vulnerability assessment in Ma'an Governorate</t>
  </si>
  <si>
    <t>CP2-BMZ</t>
  </si>
  <si>
    <t xml:space="preserve">Ministry of Environment
Greater Ma`an Municipality </t>
  </si>
  <si>
    <t>Adaptation and Resilience</t>
  </si>
  <si>
    <t>On Track (In Progress)</t>
  </si>
  <si>
    <t xml:space="preserve">The gender snsetive socio-economic assessement is completed, however final report is still to be submitted by the national partner JOHUD.  The RFP for the climate risks and vulnerability assessement in Ma'an has been announced. </t>
  </si>
  <si>
    <t xml:space="preserve">The proposal for the gender sensetive socio-economic assessement is uploaded </t>
  </si>
  <si>
    <t xml:space="preserve">The final gender sensitive socio-economic report has completed and now is under final review </t>
  </si>
  <si>
    <t>X</t>
  </si>
  <si>
    <t>The team of consultants will include multi-disciplinary specialist including a Gender Specialist.</t>
  </si>
  <si>
    <t>Activity 1.1.1.2  Conduct stakeholder consultantion workshops in the Ma'an governorate at different levels to identify the existing gaps and draw lessons about the already taken adaptation measures and collect stakeholder recommendations for future adaptation needs</t>
  </si>
  <si>
    <t>CP2- BMZ-APA</t>
  </si>
  <si>
    <t>Two workshops have been organized in Ma'an, one for the community CBOs and representatives and the other is for the stakeholders. The lessons, inputs, and consultations in both workshops will be included in the final report.</t>
  </si>
  <si>
    <t xml:space="preserve">The agenda for both workshops is similar, has been uploaded on the shared drive for reference. </t>
  </si>
  <si>
    <t>The results and finings were included in the final socio-economic report</t>
  </si>
  <si>
    <t>The activities will complement ongoing GCF project focused on building resilienc to climate cahnge impacts by improving efficiency in the use of water for agriculture.  Development of the plan strenthen capacity and ownership to plan for building resilince and implementation of adaptation measures.</t>
  </si>
  <si>
    <t xml:space="preserve">Deliverable 1.1.2. An inclusive Resilience Plan for the Ma'an Governorate area </t>
  </si>
  <si>
    <t>Activity 1.1.2.1 Identify possible adaptation options based on the assessments and consultative workshops and with reference to the NDC and NAP</t>
  </si>
  <si>
    <t>On Track (Planned)</t>
  </si>
  <si>
    <t>Has been included in the announced RFP</t>
  </si>
  <si>
    <t>Delayed</t>
  </si>
  <si>
    <t>The proposals were evaluated, the contract with the international company " Hydroconseil" was signed in earlier December where it will carry out the climate risk assessment and identify the adaptation measures in Ma'an, conduct the cost benefit analysis and select the most feasible adaptation measure.</t>
  </si>
  <si>
    <t>Activity 1.1.2.2 Conduct cost-benefit analysis of selected adaptation options and identify the most feasible and necessary adaptation options for Ma'an Governorate area.</t>
  </si>
  <si>
    <t>Climate Finance</t>
  </si>
  <si>
    <t xml:space="preserve">It has been included in the announced RFP. Will be competed in Decemeber. </t>
  </si>
  <si>
    <r>
      <rPr>
        <u/>
        <sz val="12"/>
        <color rgb="FF000000"/>
        <rFont val="Calibri"/>
        <family val="2"/>
        <scheme val="minor"/>
      </rPr>
      <t>Global Output 1.2:</t>
    </r>
    <r>
      <rPr>
        <sz val="12"/>
        <color rgb="FF000000"/>
        <rFont val="Calibri"/>
        <family val="2"/>
        <scheme val="minor"/>
      </rPr>
      <t xml:space="preserve"> Institutional capacities and whole-of-government coordination mechanisms at all levels strengthened to support effective, gender-responsive and inclusive NDC implementation processes
</t>
    </r>
  </si>
  <si>
    <t>Deliverable 1.2.1 Deliverable: Capacity building training conducted</t>
  </si>
  <si>
    <t xml:space="preserve">Activity 1.2.1.1. Organize  training workshop with the particiaption of key stakeholkders from the Ma`an Governorates to build their capacities to effectively implement the resilience plan </t>
  </si>
  <si>
    <t>The training will include issues like roles and responsibilities of Ma'an Govornorate in mobilizing fund and implementing the resilience plan, and the necessary mechanisms that should be in place to implement the plan.</t>
  </si>
  <si>
    <r>
      <rPr>
        <u/>
        <sz val="12"/>
        <color rgb="FF000000"/>
        <rFont val="Calibri"/>
        <family val="2"/>
        <scheme val="minor"/>
      </rPr>
      <t>Global Output 1.3:</t>
    </r>
    <r>
      <rPr>
        <sz val="12"/>
        <color rgb="FF000000"/>
        <rFont val="Calibri"/>
        <family val="2"/>
        <scheme val="minor"/>
      </rPr>
      <t xml:space="preserve"> Inclusive and gender-responsive financing strategies, plans or investment frameworks developed to define and mobilise diverse sources of finance (international/domestic public/Private sector) to support implementation of NDC actions and drive green recovery across key sectors</t>
    </r>
  </si>
  <si>
    <t>Deliverable 1.3.1. At least two project concept notes are available to mobilize donor funding</t>
  </si>
  <si>
    <t xml:space="preserve">Activity 1.3.1.1. Based on the resilience plan (Deliverable 1.1.2) develop inclusive project concept note. </t>
  </si>
  <si>
    <t xml:space="preserve">Planned to be prepared after developing the adaptive measures in December. </t>
  </si>
  <si>
    <t>planned to be prepared in Jnauary-February</t>
  </si>
  <si>
    <t>The concept notes will consider involvment of Ma'an govornorate in the implementation to give them stronger ownership of the resilience plan</t>
  </si>
  <si>
    <t>Outcome 3: Lasting Inclusivity: Key actors within society are systematically engaged and empowered to contribute to accelerate NDC implementation and long-term net-zero and climate resilient development pathways.</t>
  </si>
  <si>
    <r>
      <rPr>
        <u/>
        <sz val="12"/>
        <color rgb="FF000000"/>
        <rFont val="Calibri"/>
        <family val="2"/>
        <scheme val="minor"/>
      </rPr>
      <t>Global Output 3.2:</t>
    </r>
    <r>
      <rPr>
        <sz val="12"/>
        <color rgb="FF000000"/>
        <rFont val="Calibri"/>
        <family val="2"/>
        <scheme val="minor"/>
      </rPr>
      <t xml:space="preserve"> Innovative engagement mechanisms are developed and/or scaled to promote social mobilization (e.g. PCV/Mission 1.5, other innovation, ClimateBox, Climathon, etc…)</t>
    </r>
  </si>
  <si>
    <t xml:space="preserve">Deliverable 3.2.1 A range of innovative adaptation solutions developed by youth for the water and agriculture sectors </t>
  </si>
  <si>
    <t>Activity 3.2.1.1. Organize an innovation challenge for university students in Ma’an governorate to come up with creative and practical adaptation solutions in the water and agriculture sectors</t>
  </si>
  <si>
    <t xml:space="preserve">Al Hussein Bin Talal University </t>
  </si>
  <si>
    <t>Youth</t>
  </si>
  <si>
    <t>RFP has been announed to engaged a national NGO to work on the Based on the resilience plan (Deliverable 1.1.2)</t>
  </si>
  <si>
    <t>The project assigned future pioneers to carry out the hackathon activity in Ma'an universities where below are the main activities conducted:                                                                                                           1. Signed a MoU with Al-Hussein Bin Talal University to launch the hackathon activity                                                                                               2. Announced the call for applications on the universities' official websites                                                                                                                   3. Conducted two informative sessions in addition to providing a mentorship for students                                                                                   4.the call will be closed on 5th.Dec.2023 where ten applications were received till now</t>
  </si>
  <si>
    <t xml:space="preserve">The engagement of Academia and students is envisaged as  strategic investment that will yield long-term benefits and foster a generation of climate champions </t>
  </si>
  <si>
    <t>Deliverable 3.2.2 A report on effectiveness of selected innovative adaptation solutions developed by youth</t>
  </si>
  <si>
    <t>Activity 3.2.2.1 Implement at least three promising innovative adaptation solutions emerged from the innovation challenge, and their effectiveness is monitored</t>
  </si>
  <si>
    <t>Included in the announced RFP</t>
  </si>
  <si>
    <t>Communications:  Processes and results of project activities are communicated to external partners, stakeholders, donors and broader society through products, campaigns, events, etc.</t>
  </si>
  <si>
    <t>n.a.</t>
  </si>
  <si>
    <t xml:space="preserve">Deliverable (Comms-1): Reports comprising outcomes of the dialogues </t>
  </si>
  <si>
    <t>Activity (Comms-1):  Hold two dialogues with development partners and private sectors to advance resource mobilization for the resilience plan/project concept note (developed under deliverable: 1.1.3)</t>
  </si>
  <si>
    <t xml:space="preserve">Ministry of Environment </t>
  </si>
  <si>
    <t>Climate Finance_x000D_
Adaptation and Resilience</t>
  </si>
  <si>
    <t>Planned to be implemented in December.</t>
  </si>
  <si>
    <t>Deliverable  (Comms-2): A video documentary on UNDP's support for Adaptation (including APA) to be displayed during international events by governent official</t>
  </si>
  <si>
    <t xml:space="preserve">Activity (Comms-2):  Relevant Government representatives participated international workshops, conferences and dialogues (e.g., COP28) to enhance and exchange knowledge, and expand network related to adaptation and climate finance </t>
  </si>
  <si>
    <t>Participation of goverment officials is planned on COP28</t>
  </si>
  <si>
    <r>
      <rPr>
        <u/>
        <sz val="12"/>
        <color rgb="FF000000"/>
        <rFont val="Calibri"/>
        <family val="2"/>
        <scheme val="minor"/>
      </rPr>
      <t>Project Management:</t>
    </r>
    <r>
      <rPr>
        <sz val="12"/>
        <color rgb="FF000000"/>
        <rFont val="Calibri"/>
        <family val="2"/>
        <scheme val="minor"/>
      </rPr>
      <t xml:space="preserve">  Capacity in country for coordination and management of Climate Promise support established</t>
    </r>
  </si>
  <si>
    <t>20% time of Programme Analyst (NOB)</t>
  </si>
  <si>
    <t>DPC</t>
  </si>
  <si>
    <t>GMS</t>
  </si>
  <si>
    <t>Total Budget</t>
  </si>
  <si>
    <t>COUNTRY</t>
  </si>
  <si>
    <t>Jordan</t>
  </si>
  <si>
    <t>Country folder for documents archiving</t>
  </si>
  <si>
    <t xml:space="preserve">PROJECT </t>
  </si>
  <si>
    <t>Q3-2022 PROGRESS: For reference- DO NOT UPDATE</t>
  </si>
  <si>
    <t>Q1-2023 PROGRESS: For reference- DO NOT UPDATE</t>
  </si>
  <si>
    <t>Q2-2023 PROGRESS: For reference- DO NOT UPDATE</t>
  </si>
  <si>
    <t>Q3-2023 PROGRESS: For reference- DO NOT UPDATE</t>
  </si>
  <si>
    <t>Q4-2023 PROGRESS: For reference- DO NOT UPDATE</t>
  </si>
  <si>
    <t>ENTER Q2-2024 PROGRESS REPORT HERE</t>
  </si>
  <si>
    <t>Please do not edit</t>
  </si>
  <si>
    <t>Please select from the drop-down menu</t>
  </si>
  <si>
    <t xml:space="preserve">Please briefly provide the progress update for each Activity  </t>
  </si>
  <si>
    <t>Please insert URL link (from KM country folder) to access each FINAL deliverable/product (no need to provide draft documents). 
Please indicate if the document is NOT public. If not indicated, product will be assumed to be public.</t>
  </si>
  <si>
    <t xml:space="preserve">Please do not edit </t>
  </si>
  <si>
    <t>Indicate the party responsible for Activity implementation - UNDP, Ministry of Environment, etc.</t>
  </si>
  <si>
    <t>Please update this section when needed</t>
  </si>
  <si>
    <t>Global outcome</t>
  </si>
  <si>
    <t xml:space="preserve">Global output </t>
  </si>
  <si>
    <t>Link to FINAL documents/products</t>
  </si>
  <si>
    <t>Output 7: Alignment between COVID-19 recovery efforts and NDC enhancement and implementation processes strengthened to support accelerated actions to achieve the Paris Agreement targets and the SDGs (GEN2)</t>
  </si>
  <si>
    <t>7.1 NDC measures and strategies aligned and integrated with COVID-19 Recovery Plans</t>
  </si>
  <si>
    <t>1. NDC measures and strategies aligned and integrated with COVID-19 Recovery Plans</t>
  </si>
  <si>
    <t xml:space="preserve">1.1 Green jobs assessment for the transport sector </t>
  </si>
  <si>
    <t>As UNDP's focus is on the transport sector, we have identified that GIZ is currently creating a green jobs assessment model for a variety of sectors in Jordan and has a draft document focusing on the transport sector. After multiple discussions, it was agreed that GIZ consultants will keep UNDP informed of any updates, specifically if a decision is made to focus the transport sector in the detailed assessments, so that UNDP will avoid any duplication of efforts. UNDP met GIZ in person in November 2022 and it was agreed that a meeting will be held in December with GIZ's consultants in attendance to agree on exact steps forward.</t>
  </si>
  <si>
    <t>Agreement on course of action reached after discussion with GIZ that is developing the model for the green jobs assessment, implementation will commence in Q2.</t>
  </si>
  <si>
    <t>Once GIZ develops the green jobs assessment model, UNDP Jordan CO will proceed with the contracting process to bring Cambridge Econometrics on board to develop an additional assessment scenario to be added to the National Green Jobs Assessment report (in an updated version). The activity will begin in Q3.</t>
  </si>
  <si>
    <t>NA</t>
  </si>
  <si>
    <t>A contract has been executed with Cambridge Econmetrics, marking the commencement of the project. In August 2023, a virtual meeting was held with  stakeholders, including the Ministry of Transport and the Land Transport Regulatory Commission, to reach a consensus on the methodology. The process of gathering data to construct the scenario has been initiated and the information has been shared with Cambridge Econmetrics.</t>
  </si>
  <si>
    <t xml:space="preserve">A draft green job assessment report has been submitted and was shared with key stakeholders including the  Ministry of Trasnport and Land Transport Regulartory Committee for their comments. </t>
  </si>
  <si>
    <t>A final green job assessment report has been submitted and shared with key stakeholders, including the Ministry of Transport and the Land Transport Regulatory Committee. The report provides an evidence base for future decision-making on enhancing and expanding public transportation networks in Jordan. It demonstrates the potential for job creation and economic empowerment, while also supporting emissions reduction targets and improving the quality of life for Jordan's citizens.</t>
  </si>
  <si>
    <t xml:space="preserve">1.2 Climate mainstreaming in updated transport sector strategy and action plan </t>
  </si>
  <si>
    <t>UNDP has successfuly reviewed the updated Trasport Strategy and provided recommendations for amendments and revisions to ensure the integration and accuracy of environmental and climate change considerations and the NDCs, as well as alignment with climate change national policies such as Jordan’s Climate Change Policy (2022-2050) and the Economic Modernization Vision . All changes have been approved and adopted by the Ministry of Transport and were successfully integrated within the updated strategy . The startegy will be published in 2023.</t>
  </si>
  <si>
    <t>Completed in 2022</t>
  </si>
  <si>
    <t>Document has not been published by the Ministry of Transport yet.</t>
  </si>
  <si>
    <t>Not yet published by the Ministry.</t>
  </si>
  <si>
    <t>UNDP assisted in aligning Jordan's updated Transport Sector Strategy with NDCs and green recovery theme</t>
  </si>
  <si>
    <t xml:space="preserve">1.3 Climate finance proposal developed for a strategic transport project 
 </t>
  </si>
  <si>
    <t xml:space="preserve">ToR has been prepared and will be advertised in the beginning of 2023. </t>
  </si>
  <si>
    <t>Offers from experts recieved, and we are awaiting a response from an expert in the roster, activity will begin in Q2.</t>
  </si>
  <si>
    <t>Since only one expert submitted a proposal in Q1, the CO attempted to get offers from the roster. But there was no luck, and so the procurement team advised a readvertisement of the position in order to be able to proceed with the individual that applied the first time as they were qualified for the task. Contracting is now in progress, and the activity will begin in Q3.</t>
  </si>
  <si>
    <t>A contract was signed with an expert and assignment has been kicked off. The first mission of the consultant will be scheduled in week Nov 12th, 2023. The mission will include consultation sessions and traininng of key stakeholders on Climate Finance.</t>
  </si>
  <si>
    <t xml:space="preserve">A mission was conducted from November 19th to 23rd, 2023 which included stakeholder consultation and engagement meetings for the project with selected stakeholders to discuss existing ideas, identify their views on the project, their potential contributions, and their roles in its implementation. In addition to the individual stakeholder consultations (November 19th and 20th, 2023), a collaborative workshop was held on November 22nd to identify sectoral barriers, needs, and priorities and to validate concept notes and project ideas. The
The consultant moderated the interactive discussions during the workshop, and ideas proposed by the participating stakeholders were noted down on a miroboard (an online whiteboard). The workshop’s outputs will be used to prepare a relevant climate finance transport concept note.
A two pager concept was submitted for CO and Key stakeholder revision before the consultant initiate full concept preparation
</t>
  </si>
  <si>
    <t>https://drive.google.com/drive/folders/1DA6NTYJkY4wF43ly3ECQ0hnAg1ZKUUFV?usp=drive_link</t>
  </si>
  <si>
    <t>A mission was conducted from November 19th to 23rd, 2023 which included stakeholder consultation and engagement meetings for the project with selected stakeholders to discuss existing ideas, identify their views on the project, their potential contributions, and their roles in its implementation. In addition to the individual stakeholder consultations (November 19th and 20th, 2023), a collaborative workshop was held on November 22nd to identify sectoral barriers, needs, and priorities and to validate concept notes and project ideas. The
The consultant moderated the interactive discussions during the workshop, and ideas proposed by the participating stakeholders were noted down on a miroboard (an online whiteboard).
A two pager concept was submitted for CO and Key stakeholder revision before the consultant initiate full concept preparation
UNDPP collaborated on a climate finance proposal for a sizeable transport project with key stakeholders (MoT, LTRC, and GAM), and provided training on climate and blended finance for sustainable development</t>
  </si>
  <si>
    <t xml:space="preserve">1.4 Capacity needs assessment and gap analysis among transport sector entities </t>
  </si>
  <si>
    <t>Stakeholders have been identified from over 15 government entities involved in public transportation to recieve the required training. A survey was developed and disemminated to gather data on their capacity building needs. Results will be recieved in the first week of December 2022.</t>
  </si>
  <si>
    <t>Capacity needs assessment completed.</t>
  </si>
  <si>
    <t xml:space="preserve">https://undp.sharepoint.com/:b:/r/sites/ClimatePromise/Shared%20Documents/General/Progress%20Reports/CP2%20Progress%20Reports/Arab%20States/Jordan/Jordan_Knowledge%20Product/StH2236_FinalReport_2023-02-02.pdf?csf=1&amp;web=1&amp;e=uGOOZb </t>
  </si>
  <si>
    <t>Provided in Q1.</t>
  </si>
  <si>
    <t>A capacity needs assessment was completed for key transport sector stakeholders, including the Ministry of Transport (MoT), the Land Transport Regulatory Commission (LTRC), and the Greater Amman Municipality (GAM). This assessment focused on concepts related to climate change, Nationally Determined Contributions (NDCs), green recovery, and other relevant topics. Based on the findings, a comprehensive capacity-building plan was developed to address the identified gaps, aiming to enhance stakeholders' capabilities to implement NDCs and facilitate green recovery</t>
  </si>
  <si>
    <t xml:space="preserve">1.5 Awareness raising workshops among sector stakeholders </t>
  </si>
  <si>
    <t xml:space="preserve">The first awareness raising workshop is planned in December 2022, the rest will be conducted in 2023. </t>
  </si>
  <si>
    <t>Upcoming awareness sessions planned after Ramadan in Q2.</t>
  </si>
  <si>
    <t>One 4-day workshop was held in the Q4 2022 and the remaining planned workshops will take place in the Q3 2023. No workshop was held in the Q2 as communication and coordination with the Ministry of Transport was slow due to the focus on the recently launched updating of the transport sector policy following the completion of the transport sector strategy.</t>
  </si>
  <si>
    <t>A workshop on Climate Finance is planned to take place during Q4, 2023</t>
  </si>
  <si>
    <t xml:space="preserve"> A thorough climate finance training was delivered on November 21st, 2023. The training contents were aligned with the needs of transport sector stakeholders covering climate finance, blended finance, and strategies for mobilizing private investment for sustainable transportation projects and measures. The training covered theoretical basics on climate finance instruments, provided real-life best-practice cases of climate finance in the transport sector and included guidance on the climate finance application process.</t>
  </si>
  <si>
    <t>https://drive.google.com/file/d/179QwtZWq5aHk7d-qjyCKOzx_rH-nInbY/view?usp=drive_link</t>
  </si>
  <si>
    <t xml:space="preserve">4-day workshop was held in the Q4 2022 on climate change, NDCs and green recovery themes with paricipatiion of  key trasport stakeholders </t>
  </si>
  <si>
    <t xml:space="preserve">1.6 Conduct social dialogue targeting civil society, private sector, women and youth in transport sector strategy development </t>
  </si>
  <si>
    <t xml:space="preserve">UNDP engaged with youth on green innovation in transportation through the Jordanian Youth Climate Summit of 2022, bringing together government, private sector, youth activists, and NGOs to hold dialogue on the topic. In December 2022, UNDP as part of the 16 days of activism, will hold another social dialogue sessions focusing on safe access to transportation as a fundamental pillar for the shift towards public transportation and sustainable transportation. </t>
  </si>
  <si>
    <t xml:space="preserve">Youth Climate Summit with Youth NGO
The role of safe public transportation in women's economic empowerment
</t>
  </si>
  <si>
    <t>A dialogue session with women and youth on safe and accessible public transportation, along with its socioeconomic and environmental co-benefits, was held in Q4 2022. The session included participation from high-level representatives of the Ministry of Environment, the Ministry of Transport, the private sector, and the UNDP.</t>
  </si>
  <si>
    <t>7.2 Climate and NDC finance aligned with Recovery Finance </t>
  </si>
  <si>
    <t>2. Disaster Risk Reduction (DRR) Pilot for Water Resilience in Greater Amman Municipality (GAM) </t>
  </si>
  <si>
    <t>2.1 Stakeholder consultations to assess potential pilot location</t>
  </si>
  <si>
    <t>Meetings have been conducted with key stakeholders from Greater Amman Municipality (GAM) regarding the ideal location for the pilot, field visits were conducted until the most suitable location was identified. A concept note was prepared by UNDP and submitted to GAM which delayed the process as GAM needed over 3 months to provide their official written approval, which has not been provided yet.</t>
  </si>
  <si>
    <t>Completed in 2022, location approved by GAM, and tendering began in Q1 2023 for the design of the pilot.</t>
  </si>
  <si>
    <t>The site of the Natur-based solution pilot  was selected based on consultation with the Greater Amman Municipality . The site selection was based on the hazard map prepared by UN-HABITAT and GAM  for Amman City.</t>
  </si>
  <si>
    <t xml:space="preserve">2.2 Development of the designs, Bill of Quantities (BoSQ) and training plan </t>
  </si>
  <si>
    <t>GAM provided verbal approval to proceed with the ToR for the design, but since written approval has not been recieved, UNDP will advertise the ToR in the beginnning of 2023.</t>
  </si>
  <si>
    <t>Activity was delayed until approvals were officially recieved, tendering is ongoing and timeframe was extended since the design firm will also be supervising the implementation of the works.</t>
  </si>
  <si>
    <t>Consulting firm ihas been contracted and is now implementing the activity.</t>
  </si>
  <si>
    <t>The desing of the pilot has been selected in consultation with GAM.  The tender documents have been prepared and in the advetisement process</t>
  </si>
  <si>
    <t>2.3  Nature based/water management pilot implemented </t>
  </si>
  <si>
    <t>Will be completed after the designs are available.</t>
  </si>
  <si>
    <t>Planned after designs are completed in Q2.</t>
  </si>
  <si>
    <t xml:space="preserve">No Progress . The design activity was initiated in Q2 and will be completed in Q3. Currently, a consultancy firm is working with UNDP and GAM to complete 3 concept designs for the pilot, once the designs are completed, and one design is finalized, the pilot will begin implementation. </t>
  </si>
  <si>
    <t>The implementation will be initiated in Q4. 2023</t>
  </si>
  <si>
    <t>This activity exceeded the expected duration due to delays in obtaining government approvals for site selection, pilot design approval, and tendering process. The contract has been recently signed and contractor managed to secure required licenses and permits for the commencement of implementation.</t>
  </si>
  <si>
    <t xml:space="preserve">In collaboration with GAM, UNDP implemented a Nature-Based Solution pilot for flood mitigation and stormwater management in Amman City. This initiative aims to improve the feasibility of green infrastructure upgrades to address flood risks comprehensively. The intervention responds to the significant damage caused by the 2019 flood, which impacted businesses and infrastructure valued at approximately JOD 9 million. Additionally, it seeks to harness water harvesting opportunities for Jordan, a water-stressed country. </t>
  </si>
  <si>
    <t>2.4 Implementation of the training and capacity building activities to ensure sustainability and scalability of the pilot in other parts of Amman/Jordan</t>
  </si>
  <si>
    <t>Planned in 2023</t>
  </si>
  <si>
    <t>Planned after pilot is implemented.</t>
  </si>
  <si>
    <t>No Progress. This activity is dependent on the pilot project under activity 2.3 which is to be used as a case study during capacity building and training, therefore this is still planned and will be completed once the pilot is implemented.</t>
  </si>
  <si>
    <t>This activity is linked with the pilot project outlined in activity 2.3, which is intended to serve as a case study for capacity building and training. Consequently, this activity remains in the planning phase and will be executed once the pilot project is put into action. proposed timing Dec. 2023</t>
  </si>
  <si>
    <t>This activity is linked with the pilot project outlined in activity 2.3, which is intended to serve as a case study for capacity building and training. Consequently, this activity remains in the planning phase and will be executed once the pilot project is put into action. proposed timing Jan. 2024</t>
  </si>
  <si>
    <t xml:space="preserve">A training session was conducted in GAM with participation of  key stakeholders on the importance to implement and finance similar pilot green infrastructure projecs across Jordan </t>
  </si>
  <si>
    <t>2.  Disaster Risk Reduction (DRR) Pilot for Water Resilience in Greater Amman Municipality (GAM) </t>
  </si>
  <si>
    <t>2.5 social dialouge with key stakeholders</t>
  </si>
  <si>
    <t>No Progress. -This activity is dependent on the pilot project under activity 2.3 which is to be used as a case study during the dialogues, therefore this is planned and will be completed once the pilot is implemented and in parallel with the capacity building.</t>
  </si>
  <si>
    <t>This task relies on the pilot project associated with activity 2.3, which is intended for use as a case study during the dialogues. Consequently, it is part of our planned activities and will be carried out concurrently with capacity building once the pilot project is implemented. proposed timing Dec. 2023</t>
  </si>
  <si>
    <t xml:space="preserve">2.6 Engagement of government as well as development and financing partners to mobilize financing for the remaining sites through a dedicated workshop and engagement plan, including a discussion on the potential for climate finance.  </t>
  </si>
  <si>
    <t>No Progress. This activity is planned to be implemented after piloting is done.</t>
  </si>
  <si>
    <t>The implementation of this activity is scheduled to take place once the piloting phase is completed</t>
  </si>
  <si>
    <t>This activity is ongoing . The project has already initiated discussions   with the government, specifically with the Ministry of Environment and the National Centre for Security and Crisis Management, to advocate and advance the objectives of the pilot project. Following the completion of the pilot, the project intends to organize an activity involving relevant governmental institutions and donor communities. Furthermore, it will contiue to actively engage with the government and potential donors to promote the pilot beyond the project's liftime</t>
  </si>
  <si>
    <t>This ongoing activity aims to secure funding for implementing similar pilot projects across Jordan.</t>
  </si>
  <si>
    <t>2.7 Capturing lessons learned to inform the DRR strategy update process led by UNDP</t>
  </si>
  <si>
    <t>This activity will be finalized in Q4</t>
  </si>
  <si>
    <t>A presentation regarding the pilot project was delivered to high-level representatives from the National Centre for Security and Crisis Management. They expressed significant interest in the potential impact of these pilots in mitigating the risks of floods in the city of Amman. Furthermore, they demonstrated enthusiasm to scale up similar initiatives not only within the city of Amman but also across other governorates in Jordan.</t>
  </si>
  <si>
    <t>7.4 Inclusive and gender-responsive NDC processes and measures are incorporated into recovery planning </t>
  </si>
  <si>
    <t>3. Inclusive and gender-responsive NDC processes and measures are incorporated into recovery planning </t>
  </si>
  <si>
    <t xml:space="preserve">3.1 Action Plan developed and implemented for “Youth for Climate Action” and “Gender Mainstreaming in Climate Action” </t>
  </si>
  <si>
    <t>Planned after completion of the podcast and prior to south south collaboration.</t>
  </si>
  <si>
    <t>This activity will be initiated after the completion of all activities and before holding the south-south cooperation workshops, this will ensure that the action plan is based on lessons learned and that the action plan will be presented during the south-south cooperation workshops.</t>
  </si>
  <si>
    <t xml:space="preserve">	Will utilize outcomes from youth dialogue sessions, particularly the youth climate summit (activity 1-6) in addition to UNDP’s existing gender in climate change analytical report.</t>
  </si>
  <si>
    <t>The project has partnered  with the UNDP Youth for Sustainability initiative  and is presently developing a capacity-building program. The aim is to create a vibrant youth network consisting of 15 individuals, primarily focused on increasing awareness, promoting environmentally friendly and sustainable solutions, and advocating for climate action.
The project aims to capitalize on potential opportunities and extend its impact beyond the project's timeframe in order to promote advocacy for climate action among women and youth.</t>
  </si>
  <si>
    <t xml:space="preserve">7.4  Inclusive and gender-responsive NDC processes and measures are incorporated into recovery planning  </t>
  </si>
  <si>
    <t>3.2 awareness / capacity building sessions targeting women &amp; youth to contribute to NDCs</t>
  </si>
  <si>
    <t xml:space="preserve">Podcast initiated and 7 out of 10 episodes released in Q1 with immense positive feedback. </t>
  </si>
  <si>
    <t>https://www.youtube.com/playlist?list=PLv1VKp62d05yyA87OyF8wwbmc935L75J3
https://open.spotify.com/show/4afVQPh7dGPcpf7eQAxzlL?si=300498f6979f483c&amp;nd=1</t>
  </si>
  <si>
    <t>Finalized the launching of 10 episods of climate change podcast released on over 10 audio and video platforms (Youtube, Spotify, SoundCloud, Amazon Music, Google Podcasts, Apple Podcasts, Deezer, Podcast Index, TuneIn, Listen Notes) equal to almost 6 hours of educational climate change content that can contribute to empower youth and build their capacities to join the efforts to combat climate change and contribute to the NDCs.</t>
  </si>
  <si>
    <t xml:space="preserve">3.3 Communication plan developed highlighting outcomes of green jobs assessment &amp; opportunities for women/youth </t>
  </si>
  <si>
    <t>Planned at the end of the year</t>
  </si>
  <si>
    <t>Planned for Q3 and Q4 or 2023</t>
  </si>
  <si>
    <t>Planned in Q4</t>
  </si>
  <si>
    <t>The communication plan is currently in the development phase to disseminate the results of the green job assessment. The planned activities will persist beyond the project's lifespan.</t>
  </si>
  <si>
    <t>3.  Inclusive and gender-responsive NDC processes and measures are incorporated into recovery planning </t>
  </si>
  <si>
    <t>3.4 startups incubated for support </t>
  </si>
  <si>
    <t>This initiative is jointly funded by UNDP and is presently undergoing the implementation of pilot projects in the Jordan Valley. The primary objective is to encourage the adoption of innovative climate solutions within the local communities.</t>
  </si>
  <si>
    <t>7.5 South-south collaboration fostered among countries</t>
  </si>
  <si>
    <t>4.. South-south collaboration fostered among countries</t>
  </si>
  <si>
    <t xml:space="preserve">4.1 South-south regional cooperation and knowledge sharing workshop(s) planned and delivered in cooperation with relevant partners that have regional networks </t>
  </si>
  <si>
    <t>Planned after bulk of activities completed in order to incorporate them into the discussions</t>
  </si>
  <si>
    <t xml:space="preserve">Planned as one of the final activities in order to incorporate findings of the entire project into the discussions, as this is a knowledge sharing workshop and the project will support the knowledge base of using NDCs to enhance green recovery and increasing youth participation in the NDCs. </t>
  </si>
  <si>
    <t>Planned as one of the final activities in order to incorporate findings of the entire project into the discussions, as this is a knowledge sharing workshop and the project will support the knowledge base of using NDCs to enhance green recovery and increasing youth participation in the NDCs.</t>
  </si>
  <si>
    <t>A South-South workshop at the regional level is scheduled to take place in Jordan at the end of January 2024 to facilitate the exchange of lessons learned and knowledge sharing.</t>
  </si>
  <si>
    <t>Report Completion Status</t>
  </si>
  <si>
    <t>Status of Activities</t>
  </si>
  <si>
    <t>Status of Activities (Updated)</t>
  </si>
  <si>
    <t>Risk</t>
  </si>
  <si>
    <t>Risk type</t>
  </si>
  <si>
    <t>0 = Not started</t>
  </si>
  <si>
    <t xml:space="preserve">Social &amp; Environmental/Human rights </t>
  </si>
  <si>
    <t xml:space="preserve">Social and Environmental </t>
  </si>
  <si>
    <t>1= Cancelled</t>
  </si>
  <si>
    <t>Social &amp; Environmental/Gender equality &amp; women’s empowerment</t>
  </si>
  <si>
    <t xml:space="preserve">Financial </t>
  </si>
  <si>
    <t>2= Work started</t>
  </si>
  <si>
    <t>Social &amp; Environmental/Grievances (Accountability to stakeholders)</t>
  </si>
  <si>
    <t>High</t>
  </si>
  <si>
    <t>3 = Work in progress</t>
  </si>
  <si>
    <t xml:space="preserve">Social &amp; Environmental/Biodiversity conservation &amp; sustainable natural resource mgmt </t>
  </si>
  <si>
    <t xml:space="preserve">Organizational </t>
  </si>
  <si>
    <t>Cancelled</t>
  </si>
  <si>
    <t>4 = Work almost complete</t>
  </si>
  <si>
    <t>Social &amp; Environmental/Climate change &amp; disaster risks</t>
  </si>
  <si>
    <t>5 = Work Completed</t>
  </si>
  <si>
    <t xml:space="preserve">Social &amp; Environmental/Community health, safety &amp; security </t>
  </si>
  <si>
    <t xml:space="preserve">Regulatory </t>
  </si>
  <si>
    <t xml:space="preserve">Social &amp; Environmental/Cultural heritage </t>
  </si>
  <si>
    <t xml:space="preserve">Strategic </t>
  </si>
  <si>
    <t>Social &amp; Environmental/Displacement &amp; resettlement</t>
  </si>
  <si>
    <t>Safety and Security</t>
  </si>
  <si>
    <t>Social &amp; Environmental/Indigenous peoples</t>
  </si>
  <si>
    <t>Social &amp; Environmental/Labour &amp; working conditions</t>
  </si>
  <si>
    <t>Social &amp; Environmental/Pollution prevention &amp; resource efficiency</t>
  </si>
  <si>
    <t>Social &amp; Environmental/Stakeholder engagement</t>
  </si>
  <si>
    <t>Social &amp; Environmental/Sexual exploitation &amp; abuse</t>
  </si>
  <si>
    <t>Financial/Cost recovery</t>
  </si>
  <si>
    <t>Financial/Value for money</t>
  </si>
  <si>
    <t>Financial/Corruption &amp; fraud</t>
  </si>
  <si>
    <t>Financial/Fluctuation in credit rate, market, currency</t>
  </si>
  <si>
    <t xml:space="preserve">Financial/Delivery </t>
  </si>
  <si>
    <t>Financial/Budget availability &amp; cash flow</t>
  </si>
  <si>
    <t>Operational/Responsiveness to audit &amp; evaluations (Delays in the conduct of and implementation of recommendations)</t>
  </si>
  <si>
    <t xml:space="preserve">Operational/Leadership &amp; management </t>
  </si>
  <si>
    <t>Operational/Flexibility &amp; opportunity management</t>
  </si>
  <si>
    <t>Operational/Reporting &amp; communication</t>
  </si>
  <si>
    <t xml:space="preserve">Operational/Partners’ engagement </t>
  </si>
  <si>
    <t>Operational/Transition &amp; exit strategy</t>
  </si>
  <si>
    <t xml:space="preserve">Operational/Occupational safety, health &amp; well-being </t>
  </si>
  <si>
    <t>Operational/Capacities of the partners</t>
  </si>
  <si>
    <t>Organizational/Governance</t>
  </si>
  <si>
    <t>Organizational/Execution capacity</t>
  </si>
  <si>
    <t>Organizational/Implementation arrangements</t>
  </si>
  <si>
    <t>Organizational/Accountability</t>
  </si>
  <si>
    <t>Organizational/Monitoring &amp; oversight</t>
  </si>
  <si>
    <t xml:space="preserve">Organizational/Knowledge management </t>
  </si>
  <si>
    <t>Organizational/Human Resources</t>
  </si>
  <si>
    <t>Organizational/Internal control</t>
  </si>
  <si>
    <t>Organizational/Procurement</t>
  </si>
  <si>
    <t xml:space="preserve">Reputational/Public opinion &amp; media </t>
  </si>
  <si>
    <t>Reputational/Engagement w/ private sector partnership</t>
  </si>
  <si>
    <t>Reputational/Code of conduct &amp; ethics</t>
  </si>
  <si>
    <t>Reputational/Communications</t>
  </si>
  <si>
    <t>Reputational/Stakeholder management</t>
  </si>
  <si>
    <t>Reputational/Exposure to entities involved in money laundering &amp; terrorism financing</t>
  </si>
  <si>
    <t>Regulatory/Changes in the regulatory framework within the country of operation</t>
  </si>
  <si>
    <t>Regulatory/Changes in the international regulatory framework affecting the whole organization</t>
  </si>
  <si>
    <t>Regulatory/Deviation from UNDP internal rules &amp; regulations</t>
  </si>
  <si>
    <t>Strategic/Alignment with UNDP strategic priorities</t>
  </si>
  <si>
    <t>Strategic/UN system coordination &amp; reform</t>
  </si>
  <si>
    <t>Strategic/Stakeholder relations &amp; partnerships</t>
  </si>
  <si>
    <t xml:space="preserve">Strategic/Competition </t>
  </si>
  <si>
    <t>Strategic/Government commitment</t>
  </si>
  <si>
    <t>Strategic/Change/turnover in government</t>
  </si>
  <si>
    <t>Strategic/Alignment with national priorities</t>
  </si>
  <si>
    <t>Strategic/Innovating, piloting, experimenting</t>
  </si>
  <si>
    <t>Safety &amp; security/Armed conflict</t>
  </si>
  <si>
    <t xml:space="preserve">Safety &amp; security/Political instability </t>
  </si>
  <si>
    <t>Safety &amp; security/Terrorism</t>
  </si>
  <si>
    <t>Safety &amp; security/Crime</t>
  </si>
  <si>
    <t>Safety &amp; security/Civil unrest</t>
  </si>
  <si>
    <t>Safety &amp; security/Natural hazards</t>
  </si>
  <si>
    <t xml:space="preserve">Safety &amp; security/Manmade hazards                       </t>
  </si>
  <si>
    <t>Safety &amp; security/Cyber security &amp; threats</t>
  </si>
  <si>
    <r>
      <t xml:space="preserve">           
</t>
    </r>
    <r>
      <rPr>
        <b/>
        <u/>
        <sz val="18"/>
        <rFont val="Calibri"/>
        <family val="2"/>
        <scheme val="minor"/>
      </rPr>
      <t>UNDP'S CLIMATE PROMISE: FROM PLEDGE TO IMPACT</t>
    </r>
    <r>
      <rPr>
        <b/>
        <sz val="18"/>
        <rFont val="Calibri"/>
        <family val="2"/>
        <scheme val="minor"/>
      </rPr>
      <t xml:space="preserve">
</t>
    </r>
    <r>
      <rPr>
        <b/>
        <sz val="18"/>
        <color rgb="FF00B0F0"/>
        <rFont val="Calibri"/>
        <family val="2"/>
        <scheme val="minor"/>
      </rPr>
      <t>JSB PROGRESS REPORT: OVERVIEW</t>
    </r>
  </si>
  <si>
    <t>16 Oct, 2024</t>
  </si>
  <si>
    <t>1) Please fill out information in this "JSB2 Overview" tab.
Information below on expenditure + commitment to date is cummulative (for the entire project period up to date).
Add specific values for indicators in the table below on CORE INDICATORS. These should include figures describing all achieved results during implementation of the project activities.
2) Then fill information in the next tab "JSB2- Progress" tab on Q3 2024 activities under your JSB Work Plan. For any information that has been pre-filled, please review and edit if necessary highlighting the changes. . 
Please pay special attention to the rows "Summary of Progress" where you should highlight the biggest achievements up to date (focusing on the entire project) and "Partnership" where you should present details on the progress of building partnerships with Japanese counterparts - this information will be included in the global reporting to the donor.</t>
  </si>
  <si>
    <r>
      <t xml:space="preserve">Overview </t>
    </r>
    <r>
      <rPr>
        <b/>
        <sz val="12"/>
        <color rgb="FFC00000"/>
        <rFont val="Calibri Light (heading)"/>
      </rPr>
      <t>JSB2</t>
    </r>
  </si>
  <si>
    <t xml:space="preserve">Project ID/Output ID - JSB
</t>
  </si>
  <si>
    <t>01000374</t>
  </si>
  <si>
    <t>Budget</t>
  </si>
  <si>
    <t>Expenditure + commitment to date</t>
  </si>
  <si>
    <t>Delivery rate</t>
  </si>
  <si>
    <t>Report completed by:</t>
  </si>
  <si>
    <t>Sami Tarabieh and Ali Alkayed</t>
  </si>
  <si>
    <r>
      <rPr>
        <b/>
        <sz val="11"/>
        <rFont val="Calibri"/>
        <family val="2"/>
        <scheme val="minor"/>
      </rPr>
      <t>Project impact and Comments</t>
    </r>
    <r>
      <rPr>
        <sz val="11"/>
        <color theme="5"/>
        <rFont val="Calibri"/>
        <family val="2"/>
        <scheme val="minor"/>
      </rPr>
      <t xml:space="preserve"> (Add details of the project impact towards achieving NDC targets, strengthening climate resilience and human security, ensuring green and just transformation in your country. You may also add any information you would like us to know additionally about the project impact and results. e.g. share if this project idea will be replicated from another funding? or if it led to implementation of another project?)</t>
    </r>
  </si>
  <si>
    <t xml:space="preserve">Partial contribution to reducing emissions by increasing carbon sinks in urban areas
Partial contribution towards food security and self-sufficiency against emergency conditions (Covid-19, global conflict) through improved continuity of affordable and sufficient food production to domestic markets.
Partial contribution by supporting land use planning, promoting rainwater harvesting (rainwater capture), and rooftop farming/urban farming
Partial contribution by allowing for increased drainage in cities in times of flash floods by increasing green areas.
</t>
  </si>
  <si>
    <r>
      <rPr>
        <b/>
        <sz val="11"/>
        <color theme="1"/>
        <rFont val="Calibri"/>
        <family val="2"/>
        <scheme val="minor"/>
      </rPr>
      <t>To which SDGs the project has contributed?</t>
    </r>
    <r>
      <rPr>
        <sz val="11"/>
        <color theme="1"/>
        <rFont val="Calibri"/>
        <family val="2"/>
        <scheme val="minor"/>
      </rPr>
      <t xml:space="preserve"> </t>
    </r>
    <r>
      <rPr>
        <sz val="11"/>
        <color theme="5"/>
        <rFont val="Calibri"/>
        <family val="2"/>
        <scheme val="minor"/>
      </rPr>
      <t>(provide brief information about which SDGs were supported through this project and how)</t>
    </r>
  </si>
  <si>
    <t>SDG2, SDG 11, SDG 13</t>
  </si>
  <si>
    <t>CORE INDICATORS[1]</t>
  </si>
  <si>
    <t>DATA SOURCE</t>
  </si>
  <si>
    <t>BASELINE</t>
  </si>
  <si>
    <t>Pillar 1</t>
  </si>
  <si>
    <t>Pillar 2</t>
  </si>
  <si>
    <t>Value</t>
  </si>
  <si>
    <t>Year</t>
  </si>
  <si>
    <t>1.1 Driving investment in clean energy</t>
  </si>
  <si>
    <t>1.2 Support to Ministries of Energy, Finance, Environment and Planning to address key energy-related decisions towards just transition</t>
  </si>
  <si>
    <t>1.3 Alignment of energy targets in NDCs with net-zero pathways</t>
  </si>
  <si>
    <t>2.1 Scaling-up adaptation, resilience, and disaster risk reduction tools and ensuring they are available in fragile settings and to marginalized groups</t>
  </si>
  <si>
    <t>2.2 Aligning targets in NDCs with national adaptation strategies and plans</t>
  </si>
  <si>
    <r>
      <t xml:space="preserve">1.1 </t>
    </r>
    <r>
      <rPr>
        <sz val="9"/>
        <color rgb="FF000000"/>
        <rFont val="Arial"/>
        <family val="2"/>
      </rPr>
      <t>Tonnes of CO2 emissions avoided or reduced</t>
    </r>
  </si>
  <si>
    <t>The preliminary estimate for the annual reduction in GHG emissions is 79,200 kg of CO2 (79.2 tons of CO2).</t>
  </si>
  <si>
    <r>
      <t xml:space="preserve">1.2 </t>
    </r>
    <r>
      <rPr>
        <sz val="9"/>
        <color rgb="FF000000"/>
        <rFont val="Arial"/>
        <family val="2"/>
      </rPr>
      <t>Megawatts of renewable or low-emission energy capacity installed, generated or rehabilitated</t>
    </r>
  </si>
  <si>
    <r>
      <t xml:space="preserve">1.3 </t>
    </r>
    <r>
      <rPr>
        <sz val="9"/>
        <color rgb="FF000000"/>
        <rFont val="Arial"/>
        <family val="2"/>
      </rPr>
      <t xml:space="preserve">Number of beneficiaries with new access to green/sustainable energy </t>
    </r>
    <r>
      <rPr>
        <i/>
        <sz val="9"/>
        <color rgb="FF000000"/>
        <rFont val="Arial"/>
        <family val="2"/>
      </rPr>
      <t>(disaggregated by: male, female, youth (15-24) and indigenous people)</t>
    </r>
  </si>
  <si>
    <r>
      <rPr>
        <b/>
        <i/>
        <sz val="9"/>
        <color rgb="FF000000"/>
        <rFont val="Arial"/>
        <family val="2"/>
      </rPr>
      <t xml:space="preserve">2.0 </t>
    </r>
    <r>
      <rPr>
        <sz val="9"/>
        <color rgb="FF000000"/>
        <rFont val="Arial"/>
        <family val="2"/>
      </rPr>
      <t xml:space="preserve">Number of direct beneficiaries with increased resilience to climate change (i.e., more resilient physical and natural assets, diversified and strengthened livelihoods and sources of income, new/improved climate information systems) </t>
    </r>
    <r>
      <rPr>
        <i/>
        <sz val="9"/>
        <color rgb="FF000000"/>
        <rFont val="Arial"/>
        <family val="2"/>
      </rPr>
      <t>(disaggregated by: male, female, youth (15-24) and indigenous people)</t>
    </r>
  </si>
  <si>
    <t xml:space="preserve">GAM Reports </t>
  </si>
  <si>
    <t xml:space="preserve">People who benefitted: 
Directly: 730 (312 men / 418 women)
Indirectly: 739,795 (391,526 men / 348,269 women) </t>
  </si>
  <si>
    <r>
      <rPr>
        <b/>
        <i/>
        <sz val="9"/>
        <color rgb="FF000000"/>
        <rFont val="Arial"/>
        <family val="2"/>
      </rPr>
      <t xml:space="preserve">3.0 </t>
    </r>
    <r>
      <rPr>
        <sz val="9"/>
        <color rgb="FF000000"/>
        <rFont val="Arial"/>
        <family val="2"/>
      </rPr>
      <t xml:space="preserve">Number of green/sustainable jobs created </t>
    </r>
    <r>
      <rPr>
        <i/>
        <sz val="9"/>
        <color rgb="FF000000"/>
        <rFont val="Arial"/>
        <family val="2"/>
      </rPr>
      <t>(disaggregated by: male, female, youth (15-24) and indigenous people)</t>
    </r>
  </si>
  <si>
    <t>GAM Reports</t>
  </si>
  <si>
    <t>Green jobs created: 15 (all women including 5 youths)</t>
  </si>
  <si>
    <r>
      <t xml:space="preserve">4.0 </t>
    </r>
    <r>
      <rPr>
        <sz val="9"/>
        <color rgb="FF000000"/>
        <rFont val="Arial"/>
        <family val="2"/>
      </rPr>
      <t xml:space="preserve">Number of people trained/educated/informed through technical transfers, dialogues, workshops, campaigns, and other efforts </t>
    </r>
    <r>
      <rPr>
        <i/>
        <sz val="9"/>
        <color rgb="FF000000"/>
        <rFont val="Arial"/>
        <family val="2"/>
      </rPr>
      <t>(disaggregated by: male, female, youth (15-24) and indigenous people)</t>
    </r>
    <r>
      <rPr>
        <b/>
        <i/>
        <sz val="9"/>
        <color theme="1"/>
        <rFont val="Arial"/>
        <family val="2"/>
      </rPr>
      <t xml:space="preserve"> </t>
    </r>
  </si>
  <si>
    <t>People trained: 693(287 men / 406 women)</t>
  </si>
  <si>
    <r>
      <t>5.0</t>
    </r>
    <r>
      <rPr>
        <sz val="9"/>
        <color rgb="FF000000"/>
        <rFont val="Arial"/>
        <family val="2"/>
      </rPr>
      <t xml:space="preserve"> Number of development or sectoral policies/plans/budgets that integrate NDC targets or net-zero goals</t>
    </r>
  </si>
  <si>
    <t xml:space="preserve">   Legislation</t>
  </si>
  <si>
    <t xml:space="preserve">   Just transition efforts or   </t>
  </si>
  <si>
    <t xml:space="preserve">   assessments </t>
  </si>
  <si>
    <t xml:space="preserve">   Development plans or roadmaps</t>
  </si>
  <si>
    <t xml:space="preserve">   Sectoral policies and plans</t>
  </si>
  <si>
    <t xml:space="preserve">   National or sectoral budgets</t>
  </si>
  <si>
    <t xml:space="preserve">   Financial instruments or models</t>
  </si>
  <si>
    <t xml:space="preserve">   Subsidy reforms</t>
  </si>
  <si>
    <t xml:space="preserve">   Others (specify)</t>
  </si>
  <si>
    <r>
      <rPr>
        <b/>
        <i/>
        <sz val="9"/>
        <color rgb="FF000000"/>
        <rFont val="Arial"/>
        <family val="2"/>
      </rPr>
      <t>6.0</t>
    </r>
    <r>
      <rPr>
        <sz val="9"/>
        <color rgb="FF000000"/>
        <rFont val="Arial"/>
        <family val="2"/>
      </rPr>
      <t xml:space="preserve"> Number of partnerships with Japanese organizations</t>
    </r>
  </si>
  <si>
    <t>UNDP Reports</t>
  </si>
  <si>
    <t>One  partnerships with Japanese organizations :
The Midorization Project, a Japanese NGO dedicated to urban resilience through native forest regeneration and community development, brought valuable technical expertise in implementing the Miyawaki Method in Amman, supporting community well-being and biodiversity restoration.</t>
  </si>
  <si>
    <t xml:space="preserve">   Private Sector </t>
  </si>
  <si>
    <t xml:space="preserve">   JICA/University/technical experts</t>
  </si>
  <si>
    <t xml:space="preserve">   Other</t>
  </si>
  <si>
    <t xml:space="preserve">Number of indirect benefeciaries </t>
  </si>
  <si>
    <t xml:space="preserve">People who benefitted: 
Indirectly: 739,795 (391,526 men / 348,269 women) </t>
  </si>
  <si>
    <t>Other(please enter other indicators relevant to the project results in your country)</t>
  </si>
  <si>
    <r>
      <rPr>
        <b/>
        <sz val="10"/>
        <color rgb="FF000000"/>
        <rFont val="Calibri"/>
        <family val="2"/>
      </rPr>
      <t xml:space="preserve">Summary of Progress
</t>
    </r>
    <r>
      <rPr>
        <b/>
        <sz val="10"/>
        <color rgb="FFC65911"/>
        <rFont val="Calibri"/>
        <family val="2"/>
      </rPr>
      <t>(Provide an overall project implementation progress and the biggest achievements that need to be showcased to the donor, covering the entire project period (but focusing on Q2 2024 if possible)</t>
    </r>
  </si>
  <si>
    <r>
      <rPr>
        <b/>
        <sz val="10"/>
        <color rgb="FF000000"/>
        <rFont val="Calibri"/>
        <family val="2"/>
        <scheme val="minor"/>
      </rPr>
      <t xml:space="preserve">Partnership
</t>
    </r>
    <r>
      <rPr>
        <b/>
        <sz val="10"/>
        <color rgb="FFC65911"/>
        <rFont val="Calibri"/>
        <family val="2"/>
        <scheme val="minor"/>
      </rPr>
      <t>(Provide concrete examples of partnerships with Japanese counterparts (Embassy of Japan, JICA, academic, private sector, NGOs, governmental organisations of Japan etc)</t>
    </r>
    <r>
      <rPr>
        <b/>
        <sz val="10"/>
        <color rgb="FF000000"/>
        <rFont val="Calibri"/>
        <family val="2"/>
        <scheme val="minor"/>
      </rPr>
      <t xml:space="preserve"> </t>
    </r>
  </si>
  <si>
    <t xml:space="preserve">JSB Project Work Plan </t>
  </si>
  <si>
    <t xml:space="preserve">Q4-2023 PROGRESS: For reference- DO NOT UPDATE </t>
  </si>
  <si>
    <t xml:space="preserve">Q1-2024 PROGRESS: For reference- DO NOT UPDATE </t>
  </si>
  <si>
    <t>Remark</t>
  </si>
  <si>
    <t>ENTER Q3-2024 PROGRESS REPORT HERE</t>
  </si>
  <si>
    <r>
      <t>Expected Outputs</t>
    </r>
    <r>
      <rPr>
        <sz val="11"/>
        <color rgb="FF000000"/>
        <rFont val="Calibri"/>
        <family val="2"/>
        <scheme val="minor"/>
      </rPr>
      <t> </t>
    </r>
  </si>
  <si>
    <r>
      <t>CO Indicators</t>
    </r>
    <r>
      <rPr>
        <sz val="11"/>
        <color rgb="FF000000"/>
        <rFont val="Calibri"/>
        <family val="2"/>
        <scheme val="minor"/>
      </rPr>
      <t> </t>
    </r>
  </si>
  <si>
    <r>
      <t>Baseline</t>
    </r>
    <r>
      <rPr>
        <sz val="11"/>
        <color rgb="FF000000"/>
        <rFont val="Calibri"/>
        <family val="2"/>
        <scheme val="minor"/>
      </rPr>
      <t> </t>
    </r>
  </si>
  <si>
    <r>
      <t>Targets</t>
    </r>
    <r>
      <rPr>
        <sz val="11"/>
        <color rgb="FF000000"/>
        <rFont val="Calibri"/>
        <family val="2"/>
        <scheme val="minor"/>
      </rPr>
      <t> </t>
    </r>
  </si>
  <si>
    <t>Activity</t>
  </si>
  <si>
    <t>Status as of Q2 2023</t>
  </si>
  <si>
    <t>Status as of Q3 2023</t>
  </si>
  <si>
    <t>Status as of Q4 2023</t>
  </si>
  <si>
    <t>Status as of Q1 2024</t>
  </si>
  <si>
    <t>Status as of Q2 2024</t>
  </si>
  <si>
    <t>Status as of Q3 2024</t>
  </si>
  <si>
    <t>Select from dropdown menu</t>
  </si>
  <si>
    <t>Please provide Q2 2023 activity progress details here according to each activity targets (include quantitative results where available)</t>
  </si>
  <si>
    <t>Click here to upload visibility efforts, knowledge management products, PRs 
(If files are posted in an existing website please share URL links in the rows below)</t>
  </si>
  <si>
    <t>Please provide Q3 2023 activity progress details here according to each activity targets (include quantitative results where available)</t>
  </si>
  <si>
    <t>Please provide Q4 2023 activity progress details here according to each activity targets (include quantitative results where available)</t>
  </si>
  <si>
    <t>Please provide Q1 2024 activity progress details here according to each activity targets (include quantitative results where available)</t>
  </si>
  <si>
    <t>Please provide Q2 2024 activity progress details here according to each activity targets (include quantitative results where available)</t>
  </si>
  <si>
    <t>Please provide Q3 2024 activity progress details here according to each activity targets (include quantitative results where available)</t>
  </si>
  <si>
    <t>Country Output 1 
Institutional Setups to develop a capacity and knowledge base of greening urban and peri-urban farming revamped
Global Output
2.1 Scaling-up adaptation, resilience, and disaster risk reduction tools and ensuring they are available in fragile settings and to marginalized groups</t>
  </si>
  <si>
    <t xml:space="preserve">1.1   Number of policy instruments for greening urban farming </t>
  </si>
  <si>
    <t>1.1: Establish multi-disciplinary expert group that includes all urban agriculture concerned stakeholders to provide technical and policy backstopping for advancing the greening of urban agriculture</t>
  </si>
  <si>
    <t>The formation of the Project Technical Committee from GAM departments has been successfully completed. It is comprised of members from the Department of Agriculture, the Department of Studies and Design, the Department of Community Development, the Department of Geographic Information Systems, the Urban Observatory Department, the Department of Planning, the Department of Supervision and Project Management, the Sustainable Development and Amman Resilience Unit, and the Project Sustainability Unit. This important step signifies the organization's commitment to collaboration and expertise in order to effectively execute the project. With the committee now in place, the various departments and units can begin working together to achieve the project's objectives and ensure its long-term sustainability and success.
The formation of Project Advisory Committees is currently underway, including institutions such as the National Agricultural Research Centre (NARC), the Ministry of Environment, the Ministry of Agriculture, the Ministry of Water, and other relevant institutions. This process aims to bring together experts and stakeholders from these institutions to provide valuable insights, guidance, and expertise for the project.</t>
  </si>
  <si>
    <t xml:space="preserve">The Project Technical Committee has been formed and has conducted four meetings. It consists of members from various GAM - concerned departments. The committee jointly with the project team agreed on the locations to pilot the practical measures on urban farming and defined the scope of institutional revamp needed to advance sustainable urban farming practices in Amman city </t>
  </si>
  <si>
    <t xml:space="preserve"> https://petra.gov.jo/Include/InnerPage.jsp?ID=252833&amp;lang=ar&amp;name=news 
https://www.almamlakatv.com/news/122289 
https://m.facebook.com/story.php?story_fbid=pfbid0JDrKVSHRpuoKs2nteo8jsa7jyyEAr34ipouAyHZeWbdsiMydvVpYMmF3nLG3bCoKl&amp;id=100064686399328&amp;sfnsn=mo&amp;mibextid=RUbZ1f 
https://twitter.com/UNDPJordan/status/1686707171008921601?s=20 </t>
  </si>
  <si>
    <t xml:space="preserve">The activity was completed in Q4-2023. Established a multi-disciplinary committee comprising members from various Greater Amman Municipality (GAM) departments. The committee held four meetings to discuss and identify: i) locations for piloting urban farming initiatives, ii) the need and scope of institutional revamps in urban agriculture, iii) strategies for integrating sustainable practices into existing frameworks.
The establishment of the committee resulted in enhanced inter-departmental collaboration within GAM, ensuring diverse expertise is brought to the urban farming initiative. The committee’s work led to the development of a clear action plan for implementing sustainable urban farming practices in Amman. The committee has provided essential insights and recommendations for revamping the policy-regulatory framework related to urban agriculture. The formation of the committee has also contributed to the broader goals of urban resilience by aligning efforts with climate adaptation strategies and food security initiatives.
</t>
  </si>
  <si>
    <t xml:space="preserve">The activity was completed in Q4-2023. Established a multi-disciplinary committee comprising members from various Greater Amman Municipality (GAM) departments. The committee held four meetings to discuss and identify: i) locations for piloting urban farming initiatives, ii) the need and scope of institutional revamps in urban agriculture, iii) strategies for integrating sustainable practices into existing frameworks.
The establishment of the committee resulted in enhanced inter-departmental collaboration within GAM, ensuring diverse expertise is brought to the urban farming initiative. The committee’s work led to the development of a clear action plan for implementing sustainable urban farming practices in Amman. The committee has provided essential insights and recommendations for revamping the policy-regulatory framework related to urban agriculture. The formation of the committee has also contributed to the broader goals of urban resilience by aligning efforts with climate adaptation strategies and food security initiatives.
</t>
  </si>
  <si>
    <t xml:space="preserve">1.2 Number of stakeholders that actively participate in dialogue process disaggregated by gender </t>
  </si>
  <si>
    <t>100
At least 40 % are women</t>
  </si>
  <si>
    <t xml:space="preserve">1.2:  Convene gender responsive multi-stakeholders’ policy dialogue to revamp the policy-regulatory framework of urban agriculture and define the opportunities (benefits) that green urban agriculture can bring to the achievements of the national climate pledge, food security and new job opportunities  </t>
  </si>
  <si>
    <t>Terms of reference have been announced  for the purpose of recruiting a consultant to develop an instrumental urban farming and horticulture policy framework for Amman City. Unfortunately, no applications were received, and we are in the process of re-advertising the vacancy.</t>
  </si>
  <si>
    <t>Expert on urban farming and institutional development has been recruited. He will commence his work shortly to support the policy dialogue, undertake policy-institutional analysis to advance sustainable urban farming policies and will produce guidelines for sustainable urban farming practices and measures</t>
  </si>
  <si>
    <t>The expert on urban farming and institutional development is currently working on Desktop Review, consultation with the relevant departments of the Greater Amman Municipalty and other stakeholders, and conducting value chain analysis and gap analysis to produce guidelines for sustainable urban farming practices and measures</t>
  </si>
  <si>
    <t>The urban farming expert has finished working on the desktop review, consulted with the appropriate departments of the Greater Amman Municipality and other stakeholders, conducted a value chain analysis and gap analysis, and created draft guidelines for sustainable urban farming practices and measures.</t>
  </si>
  <si>
    <t>The urban farming expert provided  the urban faming guidelines</t>
  </si>
  <si>
    <t xml:space="preserve">The urban farming expert completed the following tasks in Q2-2024:
1) Conducted a thorough desktop review of existing literature and practices related to urban farming to identify best practices and lessons learned.
2) Consultations with GAM departments and stakeholders were done to gather insights on current urban farming initiatives and challenges.
3) Facilitated discussions to ensure alignment of goals and objectives among stakeholders.
4) Analyzed the urban farming value chain to identify key players, processes, and bottlenecks that impact sustainable practices.
5) Conducted a gap analysis to pinpoint deficiencies in current practices and resources, highlighting areas for improvement.
6) Developed comprehensive guidelines for sustainable urban farming practices and measures, incorporating findings from the reviews and analyses. The guidelines include best practices for resource management, community engagement, and policy integration. By addressing gaps and providing actionable recommendations, the guidelines are expected to enhance the capacity of GAM and stakeholders to implement sustainable urban farming.
</t>
  </si>
  <si>
    <t xml:space="preserve">The urban farming expert completed the following tasks in Q2-2024:
1) Conducted a thorough desktop review of existing literature and practices related to urban farming to identify best practices and lessons learned.
2) Consultations with GAM departments and stakeholders were done to gather insights on current urban farming initiatives and challenges.
3) Facilitated discussions to ensure alignment of goals and objectives among stakeholders.
4) Analyzed the urban farming value chain to identify key players, processes, and bottlenecks that impact sustainable practices.
5) Conducted a gap analysis to pinpoint deficiencies in current practices and resources, highlighting areas for improvement.
6) Developed comprehensive guidelines for sustainable urban farming practices and measures, incorporating findings from the reviews and analyses. The guidelines include best practices for resource management, community engagement, and policy integration. By addressing gaps and providing actionable recommendations, the guidelines are expected to enhance the capacity of GAM and stakeholders to implement sustainable urban farming.
</t>
  </si>
  <si>
    <t>1.3 Number of institutions capacitated to advance greening urban farming</t>
  </si>
  <si>
    <t xml:space="preserve">1.3: Support the operationalisation of the urban agriculture unit at the Greater Amman Municipality  </t>
  </si>
  <si>
    <t>to be implemeted in Q3, 2023</t>
  </si>
  <si>
    <t>GAM has established the urban farming unit and selected a location for the unit to be based in,  the process to equip and build the capacity of the unit has commenced</t>
  </si>
  <si>
    <t>An evaluation of the requirements for urban farming units is currently in progress in collaboration with GAM  to identify the needs of the unit.</t>
  </si>
  <si>
    <t>Urban farming units' needs have been prepared in partnership with GAM, and they are currently in the supply and delivery phase.</t>
  </si>
  <si>
    <t>The activity was completed in Q1-2024, compromising the following: 
1) Collaborated with the Greater Amman Municipality (GAM) to assess and identify the specific needs of urban farming units.
2) Engaged with stakeholders to gather input on required resources, equipment, and support mechanisms for effective urban farming.
3) Successfully completed the supply and delivery of essential equipment and materials to the urban farming units to ensure that the units are fully equipped to implement sustainable urban farming practices.
Equipping these units establishes a model for future urban farming initiatives, showcasing the importance of adequate support and resources. This activity also ensures that local communities have access to the necessary means to participate in and benefit from sustainable urban farming efforts and contribute to urban resilience and food security.</t>
  </si>
  <si>
    <t xml:space="preserve">1.4: Tailor and implement an inclusive and gender responsive training program for the urban farming concerned institutions on the best practices of greening the urban farming  </t>
  </si>
  <si>
    <t xml:space="preserve">Expert on urban farming has been recruited to define the training needs and tailor a training program to be implemented during November and December, in addition, it was agreed with the German Jordanian University to convene a scientific day on 28 November 2023 about urban farming in response to the climate change effects. This scientific day will target the students of the university, Greater Amman Municipality concerned staff and other related stakeholders </t>
  </si>
  <si>
    <t>The rescheduled Science Day on December 14th will bring together UNDP and Greater Amman Municipality staff, German Jordanian University researchers, and representatives from academic and research institutions. The event aims to explore urban farming's role in enhancing global food security, emphasizing its potential in addressing urban food challenges and promoting resilient communities. Discussions will cover opportunities, challenges, efficient land and water management, community involvement, gender equality, and supportive policies. The day will also spotlight scientific research and innovative technologies for sustainable urban agriculture, providing a concise overview of urban farming's contribution to food security and sustainability.</t>
  </si>
  <si>
    <t>In collaboration with GAM and German Jordanian University, a Science Day was organized in December 2023. The event attracted 100 participants from GJU, GAM, various ministries, NGOs, academia, and other relevant institutions. Panel discussions were held, focusing on pressing topics such as food security challenges, urban farming prospects, land and water management issues, community engagement, impactful policies, and the utilization of science and technology to address climate change and food scarcity.</t>
  </si>
  <si>
    <t>The activity was completed in the Q4, 2023. A science day event was organized in collaboration with GAM and the German Jordanian University in December 2023. The event was attended by 100 participants from various institutions, including GJU, GAM, ministries, NGOs, academia, and other relevant stakeholders. The event featured panel discussions on critical topics such as: food security challenges, urban farming prospects, and land and water management issues.
Community engagement, impactful policies, and the utilization of science and technology to address climate change and food scarcity.
The event facilitated the exchange of knowledge and best practices among a diverse group of stakeholders. It contributed to enhancing the capacity of institutions and individuals involved in urban farming through exposure to cutting-edge research and innovative solutions. It informed future policy-making and practical measures for sustainable urban farming, contributing to food security and climate resilience objectives.</t>
  </si>
  <si>
    <t>The activity was completed in the Q4, 2023. A science day event was organized in collaboration with GAM and the German Jordanian University in December 2023. The event was attended by 100 participants from various institutions, including GJU, GAM, ministries, NGOs, academia, and other relevant stakeholders. The event featured panel discussions on critical topics such as: food security challenges, urban farming prospects, and land and water management issues.
Community engagement, impactful policies, and the utilization of science and technology to address climate change and food scarcity.
The event facilitated the exchange of knowledge and best practices among a diverse group of stakeholders. It contributed to enhancing the capacity of institutions and individuals involved in urban farming through exposure to cutting-edge research and innovative solutions. It informed future policy-making and practical measures for sustainable urban farming, contributing to food security and climate resilience objectives.</t>
  </si>
  <si>
    <t>Country Output 2
Practical measures on greening urban farming best practices are demonstrated 
Global output
2.1 Scaling-up adaptation, resilience, and disaster risk reduction tools and ensuring they are available in fragile settings and to marginalized groups</t>
  </si>
  <si>
    <t xml:space="preserve">2.1   Number of urban agriculture initiatives at city and community scale (disaggregated by city/ community) </t>
  </si>
  <si>
    <t xml:space="preserve">2.1:  Explore technical tools for mainstreaming green urban agriculture and food security in the spatial planning processes of Amman city </t>
  </si>
  <si>
    <t>To be implemeted in Q4, 2023</t>
  </si>
  <si>
    <t>The consultant has now been successfully hired through the re-advertised vacancy. The selected consultant will commence their work within few days.</t>
  </si>
  <si>
    <t xml:space="preserve">The expert on urban farming and institutional development is currently working on technical tools for mainstreaming green urban agriculture and food security in the spatial planning processes of Amman city </t>
  </si>
  <si>
    <t>The expert has drafted technical tools for mainstreaming green urban agriculture and food security in the spatial planning processes of Amman city.</t>
  </si>
  <si>
    <t>The urban farming expert will provide the technical tools at the end  June</t>
  </si>
  <si>
    <t>The urban farming expert successfully developed and delivered technical tools designed for mainstreaming green urban agriculture and food security into the spatial planning processes of Amman city in Q2-2024. These tools include guidelines and methodologies that integrate sustainable practices into urban development planning.
The incorporation of these tools will promote environmentally sustainable practices in urban development, contributing to the overall resilience of Amman. By aligning agricultural practices with spatial planning, the tools will help improve local food security and resource management.
The establishment of a framework for integrating green agriculture into planning processes sets a precedent for future urban farming projects and policy development.</t>
  </si>
  <si>
    <t xml:space="preserve">2.2:  Conduct gender-responsive socio-economic survey to assess the benefits that green urban farming might bring to the local development of Amman and secure the nutrition of vulnerable dwellers of the city  </t>
  </si>
  <si>
    <t>To be implemented in Q4, 2023</t>
  </si>
  <si>
    <t xml:space="preserve">TOR to recruite socio-economic specialist is prepared and under the recruitemment process </t>
  </si>
  <si>
    <t>TOR to recruite socio-economic specialist has been prepared and the recruitemment process is currently undergoing</t>
  </si>
  <si>
    <t>Following discussions with GAM and recognizing its specialized Directorate capable of handling the task, the task has been assigned to GAM's Community Development Directorate. Additionally, the budget allocated for this activity has been redirected to the urban community garden project.</t>
  </si>
  <si>
    <t xml:space="preserve">The socio economic report will be provided by GAM at the end of  July </t>
  </si>
  <si>
    <t>Following discussions with the Greater Amman Municipality (GAM), the socio-economic survey task has been assigned to GAM's Community Development Directorate, leveraging their expertise in community assessments. GAM’s Community Development Directorate is currently working on the socio-economic report, and it will be delivered by the end of July.</t>
  </si>
  <si>
    <t xml:space="preserve">Following discussions with the Greater Amman Municipality (GAM), the socio-economic survey task was assigned to GAM's Community Development Directorate, leveraging their expertise in community assessments. The Directorate has completed the socio-economic report in the end of July.
The socio-economic report provides insights into community needs, helping to guide decision-making, allocate resources effectively, and target interventions for the most vulnerable. 
</t>
  </si>
  <si>
    <t>2.2 Number of new / innovative technologies and techniques introduced and applied to urban farming in Amman</t>
  </si>
  <si>
    <t>2.3: Apply climate smart agriculture, smart energy technologies and innovative water-use efficiency techniques to implement three green urban and peri-urban farming pilots at city level to demonstrate the benefits that green urban farming can bring to capture the atmospheric carbon and improve the environment of Amman City. This constitutes:
-  the use of solar water irrigation pumping systems to reduce electricity and the embodied energy use of water to reduce CO2 emissions, 
- cost effective drip irrigation techniques to reduce water consumption, and 
- provide the science-based knowledge to shift to more drought-tolerant crops.</t>
  </si>
  <si>
    <t>In the process to exolore potetial sites to implement green urban and peri-urban farming pilots</t>
  </si>
  <si>
    <t xml:space="preserve">1.The project will upgrade Al-Qadisiyah Garden Centre, owned by GAM, into a fruit tree seedling production and distribution center. A new plant nursery will be established on 3,000 square meters. The Request for Quotation (RFQ) for its supply and installation will be advertised within a week. 
 2.The selection of appropriate land for the establishment of a Fig Market in collaboration with the Greater Amman Municipality is currently underway. The primary objective is to support local farmers and the Iraq Al Amir community within the Wadi Al-Seer area.
3.Developing a food production facility , with a particular emphasis on figs, located in Iraq Al Amir, Wadi Al-Seer. We are presently in the process of identifying a community-based organization to To execute, operate, and maintain the project this project."  
                                                            </t>
  </si>
  <si>
    <t>1. The Al-Qadisiyah Garden Center, owned by GAM, is undergoing an upgrade to transform into a fruit tree seedling production and distribution center. A new 3,000-square-meter plant nursery is being established following the successful signing of a contract with a company selected through the Request for Quotation (RFQ) process.
2. Collaborating with the Greater Amman Municipality, the project is currently identifying suitable land for the establishment of a Fig Market. The selected lands are undergoing further evaluation with the primary goal of supporting local farmers in the Iraq Al-Amir community within the Wadi Al-Seer area.
 3. We have advertised a Request for Expression of Interest for an organization to develop, a food processing facility with a specific focus on figs in Iraq Al Amir, Wadi Al-Seer, one offer has been received and is currently under assessment.</t>
  </si>
  <si>
    <t xml:space="preserve">1-  All of the major work of the plant nursery  of Al-Qadisiyah Garden Center has been completed; the final few minor tasks involve some equipment that was delayed in being imported from outside Jordan . These will be done in May 2024, and the nursery will be operationalized. 
The nursery going to be equipped with smart irrigation and an efficient cooling and heating system, all geared towards promoting climate-smart agricultural practices.
2- Regarding the initiative to establish a fig market to support Wadi Al-Seer farmers, due to the unavailability of suitable land owned by the Greater  Amman Municipality, the team of the project reached out to the management of the permanent exhibition project for rural and agricultural products. This project, owned  by the Ministry of Agriculture , is set to open in the Third Quarter of 2024 in the Seventh Circle area in Amman. The team requested a dedicated space within the exhibition for fig farmers to showcase and sell their products, along with access to refrigeration facilities. The exhibition management graciously accepted the request. Consequently, the permanent exhibition will serve as an alternative to the proposed fig market in Wadi Al-Seer, benefiting from its proximity to the area and providing refrigerated transportation to supply figs from the region.
3- Canceled, since the food  proceesing for fig  will be provided by the permanent exhibition project for rural and agricultural products </t>
  </si>
  <si>
    <t>1) All work is completed  and the Nursery will be opertionalized  in July  
2) The activity is  completed  ,the fig market will be started in September
3) Upon discussing this with the CBO in Wadi As Sir, they decided to carry out food processing within their own budget.</t>
  </si>
  <si>
    <r>
      <rPr>
        <b/>
        <sz val="11"/>
        <color rgb="FF808080"/>
        <rFont val="Calibri"/>
        <family val="2"/>
      </rPr>
      <t xml:space="preserve">1) Plant Nursery Development:
</t>
    </r>
    <r>
      <rPr>
        <sz val="11"/>
        <color rgb="FF808080"/>
        <rFont val="Calibri"/>
        <family val="2"/>
      </rPr>
      <t xml:space="preserve">The construction of all necessary infrastructure for the Plant Nursery of Al-Qadisiyah Garden Center ,owned by GAM, has been completed successfully in Q2-2024, which included the installation of advanced smart irrigation systems and efficient cooling and heating units. These upgrades enhance the nursery's capacity to produce a diverse range of fruit tree seedlings, supporting sustainable urban agriculture initiatives in Amman. The facility is set to become operational by the end of July 2024, positioning it as a vital resource for local farmers and the community.
The nursery will enhance its capacity to produce a variety of fruit tree seedlings, meeting local demand and supporting urban agriculture initiatives in Amman. The establishment of the distribution center will facilitate the supply of seedlings to local farmers, community gardens, and urban agricultural projects, promoting wider adoption of fruit tree cultivation. The nursery will serve as a hub for community training programs, educating local farmers and residents on best practices for fruit tree cultivation, care, and sustainable agricultural techniques. By focusing on a diverse range of fruit tree species, the nursery will contribute to urban biodiversity, helping to improve ecosystem resilience and food security in the region. The nursery will promote the cultivation of drought-tolerant fruit trees, which can enhance resilience to climate change and contribute to water conservation efforts. Hosting workshops and educational events at the nursery will raise awareness about the importance of urban agriculture, sustainability, and food security among the general public. The upgraded facility can also serve as a site for research into innovative agricultural practices and technologies, potentially partnering with universities and research institutions.
</t>
    </r>
    <r>
      <rPr>
        <b/>
        <sz val="11"/>
        <color rgb="FF808080"/>
        <rFont val="Calibri"/>
        <family val="2"/>
      </rPr>
      <t xml:space="preserve">2) Fig Market Initiative:
</t>
    </r>
    <r>
      <rPr>
        <sz val="11"/>
        <color rgb="FF808080"/>
        <rFont val="Calibri"/>
        <family val="2"/>
      </rPr>
      <t xml:space="preserve">The fig market will provide local farmers with direct access to consumers, enhancing their ability to sell their produce and increase their income. By creating a dedicated space for fig farmers in the permanent exhibition project for rural and agricultural products, owned  by the Ministry of Agriculture, the initiative will empower local agricultural communities, helping them achieve better financial stability and growth. The market will promote the consumption of locally grown figs, fostering community pride in local agriculture and encouraging sustainable food practices. Establishing a market will improve the supply chain for fig farmers, providing logistical support for transportation and refrigeration, thus reducing post-harvest losses. The market will serve as a community hub, fostering social interaction and engagement among farmers, consumers, and local stakeholders. Hosting events at the market can educate the public about the nutritional benefits of figs and the importance of supporting local agriculture, encouraging more sustainable consumption habits. The market may provide opportunities for farmers to sell value-added products (e.g., dried figs, jams), further diversifying their income sources. By connecting farmers with consumers, the initiative encourages sustainable farming practices, as consumers become more aware of the benefits of supporting local, environmentally friendly agriculture. The fig market can foster partnerships among local farmers, NGOs, and government agencies to enhance support for agricultural initiatives and sustainability efforts in the region.
</t>
    </r>
    <r>
      <rPr>
        <b/>
        <sz val="11"/>
        <color rgb="FF808080"/>
        <rFont val="Calibri"/>
        <family val="2"/>
      </rPr>
      <t xml:space="preserve">
3) Food Processing Initiative: 
</t>
    </r>
    <r>
      <rPr>
        <sz val="11"/>
        <color rgb="FF808080"/>
        <rFont val="Calibri"/>
        <family val="2"/>
      </rPr>
      <t xml:space="preserve">The food processing facility, initially proposed during discussions with the GAM committee and CBO in Wadi Al Sir, was not originally included in the work plan. Following further dialogue with the CBO in Wadi Al Sir, they decided  that they would independently proceed with establishing the food processing facility within their own budget.
</t>
    </r>
  </si>
  <si>
    <t>1) Plant Nursery Development:
The construction of all necessary infrastructure for the Plant Nursery of Al-Qadisiyah Garden Center ,owned by GAM, has been completed successfully in Q2-2024, which included the installation of advanced smart irrigation systems and efficient cooling and heating units. These upgrades enhance the nursery's capacity to produce a diverse range of fruit tree seedlings, supporting sustainable urban agriculture initiatives in Amman. The facility has been  operationedl in the end of July 2024, positioning it as a vital resource for local farmers and the community.
The nursery will enhance its capacity to produce a variety of fruit tree seedlings, meeting local demand and supporting urban agriculture initiatives in Amman. The establishment of the distribution center will facilitate the supply of seedlings to local farmers, community gardens, and urban agricultural projects, promoting wider adoption of fruit tree cultivation. The nursery will serve as a hub for community training programs, educating local farmers and residents on best practices for fruit tree cultivation, care, and sustainable agricultural techniques. By focusing on a diverse range of fruit tree species, the nursery will contribute to urban biodiversity, helping to improve ecosystem resilience and food security in the region. The nursery will promote the cultivation of drought-tolerant fruit trees, which can enhance resilience to climate change and contribute to water conservation efforts. Hosting workshops and educational events at the nursery will raise awareness about the importance of urban agriculture, sustainability, and food security among the general public. The upgraded facility can also serve as a site for research into innovative agricultural practices and technologies, potentially partnering with universities and research institutions.
2) Fig Market Initiative:
The fig market will provide local farmers with direct access to consumers, enhancing their ability to sell their produce and increase their income. By creating a dedicated space for fig farmers in the permanent exhibition project for rural and agricultural products, owned  by the Ministry of Agriculture, the initiative will empower local agricultural communities, helping them achieve better financial stability and growth. The market will promote the consumption of locally grown figs, fostering community pride in local agriculture and encouraging sustainable food practices. Establishing a market will improve the supply chain for fig farmers, providing logistical support for transportation and refrigeration, thus reducing post-harvest losses. The market will serve as a community hub, fostering social interaction and engagement among farmers, consumers, and local stakeholders. Hosting events at the market can educate the public about the nutritional benefits of figs and the importance of supporting local agriculture, encouraging more sustainable consumption habits. The market may provide opportunities for farmers to sell value-added products (e.g., dried figs, jams), further diversifying their income sources. By connecting farmers with consumers, the initiative encourages sustainable farming practices, as consumers become more aware of the benefits of supporting local, environmentally friendly agriculture. The fig market can foster partnerships among local farmers, NGOs, and government agencies to enhance support for agricultural initiatives and sustainability efforts in the region.
3) Food Processing Initiative: 
The food processing facility, initially proposed during discussions with the GAM committee and CBO in Wadi Al Sir, was not originally included in the work plan. Following further dialogue with the CBO in Wadi Al Sir, they decided  that they would independently proceed with establishing the food processing facility within their own budget.</t>
  </si>
  <si>
    <t xml:space="preserve">2.3 Number of enterprises connected with the rooftop water harvesting systems </t>
  </si>
  <si>
    <t>2.4: Implement a set of green urban hydroponic gardening enterprises connected with rooftops water harvesting systems at community and household levels to demonstrate the benefits that urban agriculture can bring to food security, socioeconomics, and the environment of Amman city. The selection of household beneficiaries will be based on agreed criteria proposed jointly with the project partners in the early stage of the project commencement to enhance water availability. Innovation might be a good opportunity for the project to explore new technology techniques and tools for water harvesting from the rooftops and the use of hydroponic models in urban areas that are cost effective to the urban farming community.</t>
  </si>
  <si>
    <t>In the process to identigy suitable sites for the impelementation in cooperation with GAM</t>
  </si>
  <si>
    <t>1.Conducting a study and assessment for the  implementation of a rooftop farm in Prince Hashem Garden as a model for knowledge transfer and training.
2.Undertaking a study and assessment for the  implementation of an urban community garden in the "Garden of Excellence" in the Al Muqabalayn District of Amman.
3.Conducting a study and assessment for the establishment of a center for sustainable urban farming at the Amman Urban Observatory (AUO).
4.Planting fruit-bearing trees in public  locations beneficial to the local community.</t>
  </si>
  <si>
    <r>
      <rPr>
        <sz val="11"/>
        <color rgb="FF808080"/>
        <rFont val="Calibri"/>
        <family val="2"/>
        <scheme val="minor"/>
      </rPr>
      <t>1. The consultant is working on the concept design for the implementation of a rooftop farm in Prince Hashem Garden, serving as a model for knowledge transfer and training.
2. The design phase for an urban community garden in the "Garden of Excellence" in the Al Muqabalayn District of Amman has commenced.
3. The assessment for establishing a sustainable urban farming center at the Amman Urban Observatory (AUO) has concluded. Due to the AUO's unsuitability, the decision has been made to relocate the center to the Garden of Excellence and its design has been commenced</t>
    </r>
    <r>
      <rPr>
        <sz val="11"/>
        <color rgb="FFFF0000"/>
        <rFont val="Calibri"/>
        <family val="2"/>
        <scheme val="minor"/>
      </rPr>
      <t xml:space="preserve"> (3. The assessment for establishing a sustainable urban farming center at the Amman Urban Observatory (AUO) has beed completed. Due to the AUO's unsuitability, the decision has been made to relocate the center to the Garden of Excellence and its design has been finished. The tendering process was on hold as the Jordan Country office was waiting for the official app</t>
    </r>
    <r>
      <rPr>
        <sz val="11"/>
        <color rgb="FF808080"/>
        <rFont val="Calibri"/>
        <family val="2"/>
        <scheme val="minor"/>
      </rPr>
      <t>roval of the no-cost-extension of the project by the EoJ.)
4. Public locations for  Fruit-bearing trees are being chosen in collaboration with GAM  to benefit the local community, with a focus on maximizing positive impacts.</t>
    </r>
  </si>
  <si>
    <t xml:space="preserve">1. The  rooftop farm pilot ,serving as a model for knowledge transfer and training, was on hold as the Jordan Country office was waiting for the official approval of the no-cost-extension of the project by the EoJ.
2. The design phase for an urban community garden in the "Garden of Excellence" in the Al Muqabalayn District of Amman has been finished, and the tendering process was on hold as the Jordan Country office was waiting for the official approval of the no-cost-extension of the project by the EoJ.
3. Plantation sites for fruit-bearing trees were under selection in collaboration with GAM  considering the benefits of local community. Procurement of plant seedling completed. </t>
  </si>
  <si>
    <t>1) The design is completed and the activity will be completed by the end of August
2) The Construction will be completed by the end of August.
3) The activity will be completed by the end of July.</t>
  </si>
  <si>
    <t>1) The rooftop farm pilot
The design for the rooftop garden has been finalized, and the implementation will be completed by the end of August 2024.
This pilot will serve as a demonstration site for innovative urban farming techniques, encouraging the adoption of similar initiatives throughout Amman. The pilot will set the stage for effective implementation as a benchmark for training community members in urban farming practices and meeting their needs. By establishing a means of knowledge transfer, the pilot aims to educate community members on sustainable practices, thereby strengthening local urban farming capabilities. The project is anticipated to significantly contribute to urban greening efforts, leading to improved air quality and reduced urban heat.
2) Urban Community Garden
The design phase for the Urban Farming Training Center within the urban community garden in the Al Muqabalayn District of Amman was completed, and the tendering process was complete. The construction is in progress and will be completed by the end of August 2024.
The urban community garden ,with an area of 6,000 m2,  will enhance the participation of local residents in urban farming initiatives, fostering a sense of ownership and responsibility for sustainable practices. The provision of hands-on training and workshops will equip community members with essential skills in urban agriculture, leading to improved farming techniques and practices. Increased production of locally grown food, contributing to enhanced food security and nutrition for vulnerable populations in the community. The garden will support a diverse range of plants, enhancing local biodiversity and contributing to ecosystem resilience.
Community members will adopt sustainable farming practices, including water conservation and organic farming, leading to long-term environmental benefits. It will create job opportunities and potential income through the sale of produce and participation in urban farming initiatives. It will function as a means for knowledge exchange among local farmers, NGOs, and educational institutions, promoting ongoing learning and collaboration. The garden will promote the use of climate-resilient crops, contributing to the community's ability to adapt to changing climate conditions.
3) Planting fruit-bearing trees
The plantation site was selected in collaboration with GAM in the Jubeiha district of Amman, considering the benefits to the local community. The procurement of 100 plant seedlings from 7 different species has been completed. The plantation of these fruit trees will cover a 2000 m² area, with completion expected by the end of July.
The activity will increase the availability of fresh, locally grown fruit, which will contribute to improved nutrition for community members, particularly vulnerable populations. Active participation of local residents in the plantation and maintenance of fruit-bearing trees will foster community involvement and stewardship. The trees will improve urban greening, enhance air quality, and contribute to carbon sequestration, mitigating the effects of urban heat. Planting a diverse range of fruit-bearing species will enhance local biodiversity. The plantation sites will provide a practical learning environment for community workshops on sustainable farming and tree care practices. The selection of drought-resistant fruit tree species will promote resilience to climate variability, supporting long-term sustainability in urban agriculture. The introduction of fruit-bearing trees will enhance the visual appeal of urban spaces, contributing to a more pleasant community environment.</t>
  </si>
  <si>
    <t>1) The rooftop farm pilot
The design for the rooftop garden has been finalized, and the implementation has been  completed by in the end of August 2024.
This pilot will serve as a demonstration site for innovative urban farming techniques, encouraging the adoption of similar initiatives throughout Amman. The pilot will set the stage for effective implementation as a benchmark for training community members in urban farming practices and meeting their needs. By establishing a means of knowledge transfer, the pilot aims to educate community members on sustainable practices, thereby strengthening local urban farming capabilities. The project is anticipated to significantly contribute to urban greening efforts, leading to improved air quality and reduced urban heat.
2) Urban Community Garden
The design phase for the Urban Farming Training Center within the urban community garden in the Al Muqabalayn District of Amman was completed, and the tendering process was complete. The construction has  been completed in the end of August 2024.
The urban community garden ,with an area of 6,000 m2,  will enhance the participation of local residents in urban farming initiatives, fostering a sense of ownership and responsibility for sustainable practices. The provision of hands-on training and workshops will equip community members with essential skills in urban agriculture, leading to improved farming techniques and practices. Increased production of locally grown food, contributing to enhanced food security and nutrition for vulnerable populations in the community. The garden will support a diverse range of plants, enhancing local biodiversity and contributing to ecosystem resilience.
Community members will adopt sustainable farming practices, including water conservation and organic farming, leading to long-term environmental benefits. It will create job opportunities and potential income through the sale of produce and participation in urban farming initiatives. It will function as a means for knowledge exchange among local farmers, NGOs, and educational institutions, promoting ongoing learning and collaboration. The garden will promote the use of climate-resilient crops, contributing to the community's ability to adapt to changing climate conditions.
3) Planting fruit-bearing trees
The plantation site was selected in collaboration with GAM in the Jubeiha district of Amman, considering the benefits to the local community. The procurement of 100 plant seedlings from 7 different species has been completed. The plantation of these fruit trees  has been completed in the end of July , covering  a 2000 m² area
The activity will increase the availability of fresh, locally grown fruit, which will contribute to improved nutrition for community members, particularly vulnerable populations. Active participation of local residents in the plantation and maintenance of fruit-bearing trees will foster community involvement and stewardship. The trees will improve urban greening, enhance air quality, and contribute to carbon sequestration, mitigating the effects of urban heat. Planting a diverse range of fruit-bearing species will enhance local biodiversity. The plantation sites will provide a practical learning environment for community workshops on sustainable farming and tree care practices. The selection of drought-resistant fruit tree species will promote resilience to climate variability, supporting long-term sustainability in urban agriculture. The introduction of fruit-bearing trees will enhance the visual appeal of urban spaces, contributing to a more pleasant community environment.</t>
  </si>
  <si>
    <t xml:space="preserve">2.4 Urban forestry area in HoA is established and applied the Miyawaki method </t>
  </si>
  <si>
    <t>N</t>
  </si>
  <si>
    <t>Y</t>
  </si>
  <si>
    <t xml:space="preserve">2.5 Apply Miyawaki method to establish an urban forestry area in the heart of Amman. </t>
  </si>
  <si>
    <t>In the process to finalize the recuriment of a Japanese expert to spearhead the Miyawaki Urban Forest activities. The expert brings a wealth of know-how and experience in implementing urban forestry projects using the Miyawaki method.</t>
  </si>
  <si>
    <t>Modirization Project  expert has been employed and has begun the work, including the assessment of the proposed site for the Miyawaki Urban Forest activities.</t>
  </si>
  <si>
    <t>The conceptual layout for the site has been approved in collaboration with GAM, and soil tests for the area have been conducted. The experts are currently preparing all the requirements for the implementation of Miyawaki Urban Forest activities.</t>
  </si>
  <si>
    <t>The Miyawaki Urban Forest in Al Jubeiha has been successfully finalized. Employing the Miyawaki method, over 3,600 seedlings of endangered species were meticulously planted through the collaborative efforts of more than 550 volunteers.</t>
  </si>
  <si>
    <t>The Miyawaki Urban Forest covered 1000 m2 area  in Al Jubeiha has been successfully completed in Q1-2024. Employing the Miyawaki method, over 3,600 seedlings of endangered species were meticulously planted through the collaborative efforts of more than 550 volunteers.
Establishment of the urban forest will increase green spaces, local biodiversity by introducing a variety of endangered plant species, contributing to ecological balance. The Miyawaki Urban Forest will improve air quality, reduce urban heat, and provide a green space for residents, enhancing overall urban aesthetics. The project will serve as a model for community engagement, providing educational opportunities about the importance of urban forestry and environmental stewardship.
The forest will contribute to climate adaptation efforts by capturing carbon emissions, mitigating flooding, and supporting local wildlife. The application of the Miyawaki method promotes sustainable land use and conservation practices, encouraging similar projects in other urban areas. The urban forestry area will serve as a space for recreational activities, workshops, and educational programs focused on sustainability and biodiversity.</t>
  </si>
  <si>
    <t>Country Output 3
Knowledge on inclusive and gender responsive green urban farming and its contribution to Food Security and GHGs reduction is captured, learnt and scaled-up  
Global output
2.1 Scaling-up adaptation, resilience, and disaster risk reduction tools and ensuring they are available in fragile settings and to marginalized groups</t>
  </si>
  <si>
    <t xml:space="preserve">3.1 Number of people living in Amman reached through knowledge sharing efforts on green urban farming 
(by channel of communication) </t>
  </si>
  <si>
    <t xml:space="preserve">3.1: Establish and operationalize green urban farming knowledge programme to disseminate the technical knowledge among the Amman society groups  </t>
  </si>
  <si>
    <t>To be implemented in Q1, 2024</t>
  </si>
  <si>
    <t xml:space="preserve">The Scientifc day with the German Jordanian University and the assessment that will be conducted by the urban farming spacialist will form the basis for the knowledge management program </t>
  </si>
  <si>
    <t xml:space="preserve">The learning management program requirements have been outlined by the urban farming expert.
</t>
  </si>
  <si>
    <t>program, ensuring it is tailored to the needs of the community. Household-level urban farming training is set to commence in early August. This program will combine theoretical knowledge with practical activities, enhancing participants' understanding and skills. The training will prioritize the empowerment of women and individuals with disabilities, ensuring their active participation and support in urban farming initiatives.
Participants will gain hands-on experience in urban farming techniques, fostering a practical understanding that can be directly applied in their households and communities. By prioritizing women and people with disabilities, the training aims to enhance their skills and confidence, leading to greater economic independence and community engagement. The program will build local capacity for urban farming, encouraging sustainable practices that contribute to food security and environmental health. Participants will have the opportunity to connect with each other and share experiences, fostering community support networks that promote ongoing learning and collaboration in urban agriculture. By equipping households with urban farming skills, the training is expected to contribute to improved food security and nutritional outcomes in the community.</t>
  </si>
  <si>
    <t>The household-level urban farming training was successfully completed in mid-August 2024. This program combined theoretical knowledge with practical activities, enhancing participants' understanding and skills. The training prioritized the empowerment of women and individuals with disabilities, ensuring their active participation in urban farming initiatives.
Fifteen women from the local community gained hands-on experience in urban farming techniques, fostering a practical understanding that can be directly applied in their households and communities. By prioritizing women and people with disabilities, the training aimed to enhance their skills and confidence, leading to greater economic independence and community engagement. The program is building local capacity for urban farming, encouraging sustainable practices that contribute to food security and environmental health. Participants now have the opportunity to connect with each other and share experiences, fostering community support networks that promote ongoing learning and collaboration in urban agriculture. By equipping households with urban farming skills, the training is expected to contribute to improved food security and nutritional outcomes in the community.</t>
  </si>
  <si>
    <t xml:space="preserve">3.2 Number of awareness activities implemented </t>
  </si>
  <si>
    <t xml:space="preserve">At least 5 articles
At least 5 Media and social media campaigns </t>
  </si>
  <si>
    <t xml:space="preserve">3.2:  Design and implement awareness program on the benefits of green urban farming to food and nutrition security, livelihoods creation and GHGs reduction </t>
  </si>
  <si>
    <t>This activity is under discussion with the communication specialist the coutry office and one of the national well known journals to set up the awareness program. The activity will be implemented in Dec 2023 and January 2024</t>
  </si>
  <si>
    <t>This activity is under discussion with the communication specialist the coutry office and one of the national well known journals to set up the awareness program. The activity will be implemented in Jan 2023 and Feb 2024</t>
  </si>
  <si>
    <t xml:space="preserve">"Alghad Newspaper," a renowned journal with a specialization in the field, has been selected to lead an awareness campaign along with the communication specialist of the country office. Currently, they are in talks with expert journalists to discuss the necessary requirements for raising awareness. </t>
  </si>
  <si>
    <t>The expert journalist, in collaboration with the communication specialist from the country office, will publish awareness materials in July.</t>
  </si>
  <si>
    <t>The selection of media partner ‘Alghad Newspaper’, a prominent journal specializing in relevant topics, was done to lead the awareness campaign, ensuring credible outreach.
Ongoing discussions are taking place between the communication specialist and expert journalists to finalize the campaign's requirements and content strategy. Awareness materials are set to be published in July and August, aimed at promoting green urban farming and its benefits.
The campaign will enhance public understanding of green urban farming's role in food security, nutrition, and environmental sustainability. It aims to engage a broad audience, including policymakers, community members, and potential urban farmers. The awareness materials will highlight the importance of inclusive urban farming practices, encouraging participation from diverse community groups. Strengthened Community Involvement: Increased awareness is expected to motivate community involvement in urban farming initiatives, fostering a sense of ownership and collective action.</t>
  </si>
  <si>
    <t xml:space="preserve">
Discussions between the communication specialist and expert journalists have successfully concluded, finalizing the campaign's requirements and content strategy. Awareness materials have been prepared  to promote green urban farming and its benefits.
Several awareness sessions were held in August, targeting key groups to maximize impact.Women from local communities were engaged to empower them with knowledge of green urban farming techniques, enhancing their roles in food security and sustainability.GAM staff participated to understand the significance of urban farming in city planning, fostering institutional support for future initiatives.University students were also included, inspiring interest in sustainable practices and potential careers in urban agriculture. Additionally, awareness activities will be conducted with the closing ceremony at the end of October.
The campaign will enhance public understanding of green urban farming's role in food security, nutrition, and environmental sustainability. It aims to engage a broad audience, including policymakers, community members, and potential urban farmers. The awareness materials will highlight the importance of inclusive urban farming practices, encouraging participation from diverse community groups. Strengthened Community Involvement: Increased awareness is expected to motivate community involvement in urban farming initiatives, fostering a sense of ownership and collective action.</t>
  </si>
  <si>
    <t xml:space="preserve">3.3 Number of workshops, articles and promotional measures in Media sector  </t>
  </si>
  <si>
    <t xml:space="preserve">3.3: Convene a multi-stakeholders discussion workshop to identify the lessons learned and the measures to upscale and replicate the success stories </t>
  </si>
  <si>
    <t>Will be implemented in 2024</t>
  </si>
  <si>
    <t>Will be implemented in Februay and March 2024</t>
  </si>
  <si>
    <t>The project's discussion workshop has been rescheduled for the end of  the project.</t>
  </si>
  <si>
    <t>The project's discussion workshop will be held in August</t>
  </si>
  <si>
    <t>The preparation for the project's discussion workshop is underway,  and it  will be held at the end of August 2024</t>
  </si>
  <si>
    <t>The discussion workshop was successfully conducted at the end of August, with all relevant staff from Greater Amman Municipality in attendance. The focus was on identifying lessons learned from the project and developing strategies to upscale and replicate success stories. Key achievements were presented, followed by group discussions where participants explored what worked, the challenges encountered, and areas for improvement. The workshop also analyzed the scalability of successful approaches, and potential partnerships.</t>
  </si>
  <si>
    <t xml:space="preserve">3.4 Guidelines developed, designed and disseminated </t>
  </si>
  <si>
    <t>3.4: Develop practical guidelines on greening urban agriculture</t>
  </si>
  <si>
    <t>Will be implemented in March 2024</t>
  </si>
  <si>
    <t>The expert has prepard the  draft practical guidelines on greening urban agriculture</t>
  </si>
  <si>
    <t>The practical  guidelines will be completed  in June</t>
  </si>
  <si>
    <t>The Expert has developed and provided practical guidelines on greening urban farming in Q2-2024, ensuring they are tailored to the local context of Amman. The guidelines will serve as a valuable resource for urban farmers, improving their understanding of sustainable farming practices and environmental stewardship. Farmers and stakeholders will have clear, actionable steps to follow, facilitating the adoption of green practices in urban agriculture. The guidelines can inform local governance and policymaking, promoting policies that support sustainable urban farming initiatives. The guidelines can also be utilized in upcoming training sessions, ensuring that participants receive structured and informed instruction on best practices in greening urban agriculture.</t>
  </si>
  <si>
    <t>To be implmeneted in Q2, 2024</t>
  </si>
  <si>
    <r>
      <t xml:space="preserve">           
</t>
    </r>
    <r>
      <rPr>
        <b/>
        <u/>
        <sz val="18"/>
        <rFont val="Calibri"/>
        <family val="2"/>
        <scheme val="minor"/>
      </rPr>
      <t xml:space="preserve">UNDP'S CLIMATE PROMISE: FROM PLEDGE TO IMPACT
</t>
    </r>
    <r>
      <rPr>
        <b/>
        <sz val="18"/>
        <rFont val="Calibri"/>
        <family val="2"/>
        <scheme val="minor"/>
      </rPr>
      <t>WORKPLAN</t>
    </r>
  </si>
  <si>
    <t xml:space="preserve">Global Outcome </t>
  </si>
  <si>
    <t xml:space="preserve">Output Indicator Mapping </t>
  </si>
  <si>
    <t xml:space="preserve">Deliverable based Cumulative Result </t>
  </si>
  <si>
    <t>Gender (for applicable activities e.g. workshops, meetings, consultations, training, coordination meeting, etc.)</t>
  </si>
  <si>
    <t>Indigenous Peoples (for applicable activities e.g. workshops, meetings, consultations, training, coordination meeting, etc.)</t>
  </si>
  <si>
    <t>Financial Status (USD)</t>
  </si>
  <si>
    <t>Summary of result against the deliverable</t>
  </si>
  <si>
    <t>Men 
Please include number only)</t>
  </si>
  <si>
    <t>Women
Please include number only)</t>
  </si>
  <si>
    <t xml:space="preserve">Total
</t>
  </si>
  <si>
    <t>Total</t>
  </si>
  <si>
    <t>Expenditures 2023 and prior</t>
  </si>
  <si>
    <t>Expenditures 2024</t>
  </si>
  <si>
    <t>Obligations 2024</t>
  </si>
  <si>
    <t>Total Utilizations (Please do not edit)</t>
  </si>
  <si>
    <t>Balance
(Please do not edit)</t>
  </si>
  <si>
    <t xml:space="preserve">Indicator 1.1.2:	 Number of countries which have developed NDC implementation plans and/or National Adaptation Plans that establish linkages with green recovery strategies, SDGs, and/or other international agendas  </t>
  </si>
  <si>
    <t>Deliverable 1.1.1.  A gender sensitive socio-economic, and climate risk and vulnerability assessment report</t>
  </si>
  <si>
    <t>Activity 1.1.1.1 Conduct a gender sensitive socio-economic assessment, and a climate risk and vulnerability assessment in Ma'an Governorate</t>
  </si>
  <si>
    <t>Adaptation and Resilience_x000D_
Gender</t>
  </si>
  <si>
    <t xml:space="preserve">Completed the gender socio-economic assessment in Q4 in 2023. The purpose of the assessment was to develope a social and economic vulnerability mapping for Ma'an governorate, develop social and economic vulnerability mapping in which the implications and effects of climate change on the social groups, residential communities, and livelihoods in Ma’an were evaluated, identified, and mapped out through interviews and focus group dscussions
Additionally, climate risk assessment for Ma'an governorate is under development and expected to be completed by End of April where many hazards will be assessed including droughts, flash floods, storms and landslides, based on the climate risk assessment, an adaptation interventions will be proposed for Ma'an governorate in cose consultation with the government </t>
  </si>
  <si>
    <t xml:space="preserve">UNDP successfully completed the gender socio-economic assessment for Ma'an govenrorate, this assessment resulted in a comphrehensive social and economic vulnerability assessment that evaluates, identifies and illustrates the impact of climate change on various social groups, residential communities and livelihood in Ma'an using data collected from interview and focus group discussions, building upon the assessment outcomes, the project team recruited an international comany to conduct climate risk assessment for Ma'an governorate following the principles of the Intergovenrmnental Panel on Climate Change(IPCC) where the risks results from the intersection between Hazards, Exposure, and Vulnerability, the hazards that were analysed in Maan governorate are  flash floods. Landslides, drought and sand storms, the methodology includes data collection, consultation with relevant stakeholders and computation of risk and its different components , as a result, the drought, sand and dust storms are the highest risk rate.
</t>
  </si>
  <si>
    <t>This activity was completed in Q4 2023. The climate risk assessment for Ma'an Governorate was developed as a preparatory step for the Landscape Resilience Plan. The assessment identified key vulnerabilities in water resources and agriculture, providing critical data to inform evidence-based policymaking and planning processes. These findings have been incorporated into inclusive adaptation concept notes, supporting the design of water resource efficiency projects. By aligning with Jordan’s NDC targets, the assessment has facilitated targeted interventions to enhance resilience and advance green recovery efforts in Ma'an.</t>
  </si>
  <si>
    <t>x</t>
  </si>
  <si>
    <t xml:space="preserve">Deliverable 1.1.2. A inclusive Resilience Plan for the Ma'an Govornorate area </t>
  </si>
  <si>
    <t>Activity 1.1.1.2  Conduct stakeholder consultation workshops in the Ma'an governorate at different levels to identify the existing gaps and draw lessons about the already taken adaptation measures and collect stakeholder recommendations for future adaptation needs</t>
  </si>
  <si>
    <t>Adaptation and Resilience_x000D_
Youth_x000D_
Indigenous People</t>
  </si>
  <si>
    <t>Consultation workshops and interviews had been conducted in Q4  in 2023 and Q1 2024 with relevant stakeholders from Ma'an governorate including officials, academics and private sector in perperation for the climate risk assessment for the hazards including droughts, flash floods, storms and landslides, additionally, following on the risk assessment, a series of  potential adaptation measures for Ma'an goernorate will be proposed in Q2 2024 including the cost benefit analysis in order to be presented in the upcoming dialogue for donors and private sectors by the End of May</t>
  </si>
  <si>
    <t xml:space="preserve">Based on the consultation workshops and interviews that have been conducted in Q4 2023 and Q1 2024 with Ma'an governmental officials, academics and private sector, and based on the climate risk and water diagnostic assessment findings, three adaptation measures were identifiedand presented to the technical taskforce committee, The committee includes the head of government directorates in Ma'an including agriculture, water, and environmentto have their  feedback and insights on the identified measures that are jainly tackling the flood and drought risks, as a result below were the key findingsof the workshop:
1.Importance of Awareness campaigns
2.Importance of Check dams in Petra
3. Maintenance of dams is  an issue
4.the needed of hydrological and hydraulic studies at Petra
5.the importance of water harvesting 
The concept notes of the proposed adaptation measures were developed in consultation with the community and key goverment stakeholders.  
Based on the workshop  findings, the project team in collaboration with the international consultant (Hydroconseil)  developed three concepets notes including cost benifit analysis  for (Petra, Shoubak and Ma'an), each concept note  includes a justification for the targeted area, socio economic impact of each proposed measures, activities and cost  benefit analysis, expected outcomes, and potential implementation botlenecks and challenges., the proposed adaptations measures and outcomes would be a priority for any furture intervention in Ma'an </t>
  </si>
  <si>
    <t xml:space="preserve"> v   </t>
  </si>
  <si>
    <t>The development of an Inclusive Resilience Plan for the Ma'an Governorate area is complemented by proposing adaptation measures in Petra, Ma'an, and Al-Shoubak. These measures address key environmental and social vulnerabilities and align with the overarching goals of the resilience plan. Specifically:
Petra:
Interventions focus on reducing the impact of flash floods through improved drainage systems and nature-based solutions. These efforts enhance biodiversity, livelihoods, and water resource management by reducing municipal water leakages and introducing water-saving measures to address water shortages.
Ma'an:
Measures were identified through a consultation process to address recurrent environmental challenges, including:
Mitigating flash flood damage via check-dams upstream of Al-Wahida Dam.
Re-establishing a historical green belt around urban areas to combat sandstorms and promote ecological balance.
Al-Shoubak:
Proposed interventions support rainwater harvesting at household and farm levels, reduce municipal water system inefficiencies, and introduce water-saving practices. Additionally, the creation of a cypress windbreak aims to protect farms from sandstorms, improve agricultural yields, and enhance climate resilience.
These propsed measures not only tackle pressing local challenges but also contribute to the inclusive and sustainable objectives of the Resilience Plan, fostering long-term environmental and socio-economic benefits across the Ma'an Governorate
ptations measures and outcomes would be a priority for any furture intervention in Ma'an</t>
  </si>
  <si>
    <t xml:space="preserve">Indicator 1.2.2: Number of countries where institutional capacities for NDC implementation have been strengthened, including on gender-responsive approaches </t>
  </si>
  <si>
    <t xml:space="preserve">Deliverable 1.2.1 Deliverable: Capacity building training materials </t>
  </si>
  <si>
    <t xml:space="preserve">Activity 1.2.1.1. Organize  training workshop with the particiaption of key stakeholders from the Ma`an Governorates to build their capacities to effectively implement the resilience plan </t>
  </si>
  <si>
    <t xml:space="preserve">The Terms of Reference (ToR) for the consultant to conduct the training is in the advertisement process. The training workshop will cover the method used for the climate risk assessment and present the adaptation measures for Ma'an governorate. </t>
  </si>
  <si>
    <t>.,</t>
  </si>
  <si>
    <t>..</t>
  </si>
  <si>
    <t>The training on climate risks vulnerability and risks assessment was conducted by the international consultant team Hydroconseil. Total number of 20 officials from the government organizations in Ma'an attended the training sessions, the training included a theoretical day explaining the methodology of climate risk assessment in addition to a practical day where the participants trained on the GIS software and how to develope adaptation measures based on the risk identified, this will enhance the capacities of governmental staff to develop risk assessment and reslience plan in the future. moreover as a part of the capacity building program for the ministry staff , a hydrological data management training was provided to the Ministry of Water and Irrigation technical staff across the kingdom's governorates (Northern, Central, Southern) where each group conducted a field visits to the metrological station site and wadis, the training aims of improving data collection methods, enhancing data processing and analysis techniques promoting efficient data storage and management systems and ensuring effective dissemination and utilization of hydrological data.</t>
  </si>
  <si>
    <t xml:space="preserve">the capacity-building programs that were conducted in Q2 2024 strengthen Jordan's ability to implement its NDC commitments by ensuring that government officials and technical staff have the expertise to assess climate risks, manage critical hydrological data, and design evidence-based adaptation measures.
</t>
  </si>
  <si>
    <t>1.3. 4. Number of countries that have established or strengthened financing mechanisms or instruments for climate finance mobilization</t>
  </si>
  <si>
    <t>Based on the adaptation measures the will be proposed in Q2 2024,  two proposals will be formulated. The Terms of Reference (ToR) to engage an experienced expert for developing the proposals is currently being advertised</t>
  </si>
  <si>
    <t xml:space="preserve">
Based on the proposed identified measures, UNDP recruited a national consultant to build on the identified measurments and develop two proposals for Ma'an to be presented at the Donor dialoug The concept note of Petra focuses on the mitigation of flash floods and rainwater harvesting, and the concept note of Shoubak focuses on planting of green belt to protect the city from snadstorms in addition to water conservation and rainwater harvesting activities. </t>
  </si>
  <si>
    <t xml:space="preserve"> </t>
  </si>
  <si>
    <t>As a part of Landscape reslience and based on the climate risk assessment in Ma'an Governorate, two full proposal were develped from the UNDP internal resources for Ma'an and Petra, the Petra proposal  focuses on 
1.Enhancing climate adaptive capacity in ecosystems, and protect natural, urban, touristic, and heritage services in Wadi Musa and Petra Archaeological Park 
2.Improving water management and conservation in Wadi Musa 
3.Fostering Appreciation of Petra’s Heritage  
While Ma'an proposal focuses on improving the overall resilience of the Ma’an governorate to climate risks, support sustainable agricultural practices and livestock breeding, enhance ecosystem stability against drought and desertification, reducing interruptions of urban economical activities, enhance the health and wellbeing of residents. The project outcomes are as below
1.Mitigation of Flash Flood Damages: By constructing check-dams, to prevent the destructive impacts of sudden floods, protecting lives, infrastructure, and to improve agricultural and livestock breeding.
2.Reduction of Dust Storm Impacts: The fostering of a green belt around Ma’an city, to serve as a natural barrier against dust storms, reducing drought and desertification and improving the quality of the environment, which positively contributes to residents’ health and wellbeing.</t>
  </si>
  <si>
    <t xml:space="preserve">Deliverable 1.3.2 Reports comprising outcomes of the dialogues </t>
  </si>
  <si>
    <t>Activity 1.3.2.1:  Hold two dialogues with development partners and private sectors to advance resource mobilization for the resilience plan/project concept note (developed under deliverable: 1.1.3)</t>
  </si>
  <si>
    <t>Workshop to present adaptation interventions to the relevant development partners is planned to take place in May</t>
  </si>
  <si>
    <t>Based on the proposals that will be developed, a dialogue with development partners and private sectors to advance resource mobilization for the resilience plan/project concept note will be conducted in september 2024 from UNDP financial resources due to donor financial closure restrictions.</t>
  </si>
  <si>
    <t>Conducted cosultantation sessions with relevant stakeholders such as: Donors, INGOs and Ministries to present the three adaptation measures " cocnept notes"  for Petra, Ma'an and Shoubak aimed, the session aimed to gather the feedback of relevant stakeholder on the proposed interventions and explore opportunities for resource mobilization.</t>
  </si>
  <si>
    <t xml:space="preserve">The concept notes of the adaptation measures were prepared, presented to the Technical Commitee, and finalized.  The concept notes focuses on floods mitigation, rainwater harvesting,  green belts, and water conservation. </t>
  </si>
  <si>
    <t>Global Outcome  2: Amplifying Ambition: Countries have established long-term net-zero and climate resilient development pathways aligned with the goals of the Paris Agreement. .</t>
  </si>
  <si>
    <t>Global Output 2.1: Countries have ownership, capacities and resources to enhance their NDC as part of the next revision cycle and global/regional stocktake, aligned to long-term pathways</t>
  </si>
  <si>
    <t xml:space="preserve">2.1.1 Number of countries with revised NDCs that are of higher quality, including alignment with LT/LEDS or NAP(a) </t>
  </si>
  <si>
    <t>Deliverable 2.1.1 An assessment report for Jordan's national stocktake of NDC implementation</t>
  </si>
  <si>
    <t>Activity 2.1.1.1 Conduct a gender-sensitive evaluation of NDC targets (conditional, unconditional, adaptation ambitions)</t>
  </si>
  <si>
    <t>NDCSP-BMU</t>
  </si>
  <si>
    <t>NDC Revision</t>
  </si>
  <si>
    <t xml:space="preserve">
A Responsible Party Agreement has been signed with the Royal Scientific Society to prepare the Stock-take Report
An inception workshop was carried out with key stakeholders to kick-off the development of the Stock-take Report.
 An assessment for NDC implementation was carried out that includes:
-Examining existing environmental laws and regulations to assess their alignment with the targets outlined in the NDC. This includes understanding the roles and responsibilities of various government agencies in enforcing climate policies.
-  A thorough review of national development plans and strategies, focusing on how these incorporate climate change mitigation and adaptation objectives.
-  Evaluating the support mechanisms in place to facilitate cross-sectoral cooperation, financial mobilization, and monitoring of NDC targets.</t>
  </si>
  <si>
    <t>The development of Jordan’s NDC Stock-take Report is progressing  under a Responsible Party Agreement with the Royal Scientific Society (RSS). An inception workshop was held with key stakeholders to establish objectives and methodology. A comprehensive assessment of NDC implementation was conducted, including an evaluation of environmental laws and regulations for alignment with NDC targets, a review of national development plans to assess the integration of climate change objectives, and an analysis of support mechanisms for cross-sectoral collaboration, financial mobilization, and monitoring. to ensure a structured approach toward advancing NDC commitments</t>
  </si>
  <si>
    <t>A draft NDC stock-take report  has been submitted to the Ministry of Enviornment including conducting an assessment of NDC  legal and institutional implementation readiness, analysis of gender in climate change related to policies and instiutions, overview of the NDC process in Jordan, NDC implementation progress, sectoral targets achieved, Barriers to the NDC impelemntation and emerging measures which will significantly inform the preparation of NDC 3.0. 
The NDC stocktake report highlights the alignment of National Biodiversity Strategies and Action Plans (NBSAPs) with NDC under the UNFCCC framework, emphasizing synergies between biodiversity conservation and climate action. Drawing on COP15 and COP29 decisions, it recommends integrating Nature-Based Solutions, such as ecosystem restoration and sustainable land management, into NDC 3.0. It also calls for leveraging increased climate finance, promoting policy coherence to address both biodiversity and climate goals, and aligning NDC 3.0 targets with NBSAP objectives, including greenhouse gas reductions, reversing biodiversity loss by 2030, achieving the 30x30 target, reducing harmful subsidies, and harmonizing restoration and adaptation efforts.
The NDC stock-take report highlights areas that need strengthening to ensure a more robust implementation structure for NDC 3.0. The gender analysis ensures that the next iteration of NDCs is inclusive and aligns with equity principles. The overview of the NDC process and progress in Jordan provides critical insights into what has worked and what needs improvement, offering a strong foundation for setting realistic and ambitious targets during the preparation of NDC 3.0. Additionally, understanding barriers and emerging measures allows for proactive planning to overcome challenges and capitalize on new opportunities, ensuring that NDC 3.0 is actionable, forward-looking, and aligned with Jordan’s national climate goals and international commitments.</t>
  </si>
  <si>
    <t>https://docs.google.com/document/d/1sx5wtZx2HGqGXPYD7ds16Bn-K-oxc8bG/edit?usp=sharing&amp;ouid=114834641328252159329&amp;rtpof=true&amp;sd=true</t>
  </si>
  <si>
    <t>Activity 2.1.1.2 Conduct an assessment of the level of implementation of the NDC through a review and analysis of laws, regulations, development plans, NDC related finance flow, institutional framework, investment plans, existing instruments for policy, planning and reporting etc. (as per the concept note)</t>
  </si>
  <si>
    <t xml:space="preserve">Activity 2.1.1.3 Conduct stakeholder consultation to get their input and to validate the findings of the asessment conducted under the above activity. </t>
  </si>
  <si>
    <t>Activity 2.1.1.4 Conduct a consultation on NDC progress on Land, Water and Biodiversity sectors with the government officials that lead development, implementation and reporting of NBSAP.</t>
  </si>
  <si>
    <t>2.1.1 Number of countries with revised NDCs that are of higher quality, including alignment with LT/LEDS or NAP(a)</t>
  </si>
  <si>
    <t>Deliverable 2.1.2 NDC Revision Roadmap</t>
  </si>
  <si>
    <t>Activity 2.1.2.1 Prepare key recommendations for enhancing ambition on mitigation and adaptation including 1.5 degrees Celsius alignment, inclusivity, consistency with LT-LEDS, NBSAP, NAP and other global processes, clarity on finance and technological needs.</t>
  </si>
  <si>
    <t>* Meetings were held with key partners, including the Ministry of Environment, Ministry of Agriculture, Ministry of Transport, Ministry of Energy and Mineral Resources, Greater Amman Municipality, and Ministry of Local Administration, to ensure alignment and collaboration.
* A gender expert is finalizing the gender analysis, which is expected to be submitted by December 10th.
* An open dialogue led by youth is  scheduled for the third week of December, with the participation of the Secretary-General of the Ministry of Environment. The event will focus on Jordan's NDCs, climate change policies, key challenges, and national priorities, offering a platform for young people to share their insights and collaborate on solutions for climate action and resilience.
* The NDC progress analysis is currently underway.
* A draft report is scheduled for submission by December 15th.
* A validation workshop will be held on December 22 or 23 to finalize and endorse the findings.</t>
  </si>
  <si>
    <t>Key steps have been undertaken to advance the NDC stock-taking process. Collaborative meetings with key partners, including the Ministry of Environment , Ministry of Agriculture, Ministry of Transport, Ministry of Energy and Mineral Resources, Greater Amman Municipality, and Ministry of Local Administration, ensured alignment and strengthened partnerships. A gender analysis, set for submission by December 10th, is being finalized to incorporate gender-responsive considerations into NDC actions. An open dialogue led by youth, scheduled for the third week of December with the Secretary-General of the Ministry of Environment, will provide a platform to discuss Jordan’s NDCs, climate challenges, and priorities while fostering youth-driven solutions. The NDC progress analysis is ongoing, with a draft report due by December 15th. A validation workshop on December 22 or 23 will finalize and endorse the findings.</t>
  </si>
  <si>
    <t xml:space="preserve">A roadmap towards the preparaton of NDC 3.0 was preapred including recommendations to enahance NDC implementation including the necessatiy to (1) Update the BAU scenrio, (2) stakeholder engagement (3) improve Data collection and availability (4) streamline sectoral decarbonization plans (4) identify pathways to enhance Ambition and (5) Climate Resilience planing  and Climate Finance mobilization.
The development of the NDC stocktake is crucial for evaluating Jordan's progress in achieving its NDC targets by assessing emission reductions, adaptation efforts, and financing goals while identifying gaps and challenges. This process promotes accountability and offers real-time feedback to improve ongoing NDC initiatives, addressing priority areas requiring immediate action or additional resources. Moreover, it reinforces Jordan's leadership in climate action ahead of COP30, enhancing credibility and drawing increased international support for the preparation and implementation of NDC 3.0.
</t>
  </si>
  <si>
    <t xml:space="preserve">validation WS is planned last week of Jan </t>
  </si>
  <si>
    <t>Activity 2.1.2.2  Assess/Identify technical and financial support needed for NDC revision.</t>
  </si>
  <si>
    <r>
      <t xml:space="preserve">Activity 2.1.2.3 </t>
    </r>
    <r>
      <rPr>
        <i/>
        <sz val="11"/>
        <color theme="1"/>
        <rFont val="Calibri"/>
        <family val="2"/>
      </rPr>
      <t xml:space="preserve"> </t>
    </r>
    <r>
      <rPr>
        <sz val="11"/>
        <color theme="1"/>
        <rFont val="Calibri"/>
        <family val="2"/>
      </rPr>
      <t>Organize validation workshop with the participation of key stakeholders to verify the stocktake report and NDC revision Roadmap.</t>
    </r>
  </si>
  <si>
    <t>Indicator 3.2.1: Number of countries where engagement mechanisms and initiatives have been leveraged, developed and/or scaled up to promote social mobilization for climate action</t>
  </si>
  <si>
    <t>Jordan's NDC recognizes the importance of youth engagement in achieving its climate goals. The document expresses a commitment to investing in youth as future decision-makers and key stakeholders. The NDC emphasizes that youth will contribute to adaptation to climate change through awareness and empowerment tools. The deliverable has set a specific example of this commitment. A competition facilitated by the UNDP Jordan country office among university students in the Ma'an governorate. The competition invited proposals for innovative adaptation ideas in the agriculture and water sector. It received 62 proposals, of which four potential ideas were selected based on specific criteria and later supported for piloting.</t>
  </si>
  <si>
    <t>The hackathon was completed in Q1 2024</t>
  </si>
  <si>
    <t>Activity 3.2.2.1 Implement least three promising innovative adaptation solutions emerged from the innovation challenge, and their effectiveness is monitored</t>
  </si>
  <si>
    <t xml:space="preserve">In continuation of the above deliverable, Jordan country office has completed the implementation for four promising water and agriculture pilots in Ma'an govenrorate,  and expected to be operated by April 2024, the pilots are as below:
1.Hydroponic for commercial agriculture (flower production).  The proposed system will use nutrient film technique which is cost efficient compared to the other used techniques. 
2. Water harvesting from air for gardens irrigation. An irrigation pipe underneath the soil with perforations will be used to allow water to flow under the plants which will significantly reduce water losses and evaporation. 
3. Water desalination through solar energy.  Solar panels will used to generate power and for water condensation on a glass surface. 
4. Automated irrigation system that pumps water from the wastewater treatment plant to irrigate the land surrounded which is almost 4 donums by using an automated sensors connected to an electrical control board
</t>
  </si>
  <si>
    <t>application stage : 32 
First screening: 21 
face to face interviews:7
final selection 5</t>
  </si>
  <si>
    <t>application stage: 30 
First screening : 19 
face to face interviews : 9
Final Selection:2</t>
  </si>
  <si>
    <t>application stage: 62 
First Screening : 40 
Face to Face interviews: 16
Final Selection:7</t>
  </si>
  <si>
    <t xml:space="preserve">To ensure sustainability, the project team in collabolration with the NGO "futute pioneers" followed closely the progress of the four  proposal by soliciting price offers for the different items listed in the concept nots, suprvise the implementation on ground and ensure thal all the pilots are operating properly in coordination with university professors and doctors, below are the main pilots outcomes : 
1.The production from the hydroponic pilot such as fruits an, vegatbles and flowers are  going to the university main resturant , additionally it acts as a knowledge transfere hub for the students to show them on groung the experiments and results 
2.The smart irrigation pilot was needed at the university premises and was one of the recommended pilot by the university president 
</t>
  </si>
  <si>
    <t>This activity was completed in Q2 2024</t>
  </si>
  <si>
    <t>Deliverable  (Comms-1): A video documentary on UNDP's support for Adaptation (including APA) to be displayed during international events by governent official</t>
  </si>
  <si>
    <t xml:space="preserve">Activity (Comms-1.1):  Relevant Government representatives participated international workshops, conferences and dialogues (e.g., COP28) to enhance and exchange knowledge, and expand network related to adaptation and climate finance </t>
  </si>
  <si>
    <t xml:space="preserve">One representative from the Ministry of Environment is set to participate in NAP EXPO in April 2024, pending final confirmation from the Minister and Secretary General, the documentary is under development. It will include a general overview on the project. interviews with the students, university representatives  showcasing their iinovative adaptation solutions </t>
  </si>
  <si>
    <t>One representative from the Ministry of Environment participated in NAP EXPO in April 2024, where she highlighted the importance of APA  while the video highlighted the hackathon challenge  is in the final stages of development.</t>
  </si>
  <si>
    <t>Created a video showcasing the innovative water and agriculture solutions developed by Al-Hussain Bin Talal university studnets highlighting their contributionds to the projectc and promoting sustainable practices.</t>
  </si>
  <si>
    <t>Total (Activities + Project Management CP2-BMZ-APA)</t>
  </si>
  <si>
    <t>40% time of Programme Analyst (NOB) for 4 months</t>
  </si>
  <si>
    <t>Total (Activities + Project Management NDC Stock Taking)</t>
  </si>
  <si>
    <t>DPC (3%)</t>
  </si>
  <si>
    <t>GMS (8%)</t>
  </si>
  <si>
    <t>Grand Total Budget</t>
  </si>
  <si>
    <t>NDC Stock Taking (TBD)</t>
  </si>
  <si>
    <r>
      <t xml:space="preserve">          </t>
    </r>
    <r>
      <rPr>
        <b/>
        <u/>
        <sz val="18"/>
        <rFont val="Calibri"/>
        <family val="2"/>
      </rPr>
      <t xml:space="preserve">
UNDP'S CLIMATE PROMISE: FROM PLEDGE TO IMPACT</t>
    </r>
    <r>
      <rPr>
        <b/>
        <sz val="18"/>
        <rFont val="Calibri"/>
        <family val="2"/>
      </rPr>
      <t xml:space="preserve">
WORKPLAN</t>
    </r>
  </si>
  <si>
    <t>ENTER Q2-2025 PROGRESS REPORT HERE (NO Reporting in Q2)</t>
  </si>
  <si>
    <r>
      <rPr>
        <b/>
        <sz val="18"/>
        <color rgb="FF000000"/>
        <rFont val="Calibri"/>
        <family val="2"/>
        <scheme val="minor"/>
      </rPr>
      <t xml:space="preserve">ENTER Q3-2025 PROGRESS REPORT HERE      </t>
    </r>
    <r>
      <rPr>
        <b/>
        <u val="double"/>
        <sz val="48"/>
        <color rgb="FF000000"/>
        <rFont val="Calibri"/>
        <family val="2"/>
        <scheme val="minor"/>
      </rPr>
      <t xml:space="preserve">  DO NOT DO THIS, PLEASE HIDE IT BACK</t>
    </r>
  </si>
  <si>
    <r>
      <rPr>
        <b/>
        <sz val="18"/>
        <color rgb="FF000000"/>
        <rFont val="Calibri"/>
        <family val="2"/>
        <scheme val="minor"/>
      </rPr>
      <t xml:space="preserve">ENTER Q4-2025 PROGRESS REPORT HERE      </t>
    </r>
    <r>
      <rPr>
        <b/>
        <u val="double"/>
        <sz val="48"/>
        <color rgb="FF000000"/>
        <rFont val="Calibri"/>
        <family val="2"/>
        <scheme val="minor"/>
      </rPr>
      <t xml:space="preserve">  DO NOT DO THIS, PLEASE HIDE IT BACK</t>
    </r>
  </si>
  <si>
    <t>Responding to NDC Partnership request</t>
  </si>
  <si>
    <t>Budget alocation (Per output)</t>
  </si>
  <si>
    <t>Expenditures 2024 and prior
(per output)</t>
  </si>
  <si>
    <t>Expenditures 2025
(per output)</t>
  </si>
  <si>
    <t>Obligations 2025
(per output)</t>
  </si>
  <si>
    <t>Total Utilizations
(per output)
 (Please do not edit)</t>
  </si>
  <si>
    <t>Balance
(per output)
(Please do not edit)</t>
  </si>
  <si>
    <r>
      <t xml:space="preserve">Total Utilizations
(per output)
 </t>
    </r>
    <r>
      <rPr>
        <b/>
        <sz val="10"/>
        <color rgb="FFC00000"/>
        <rFont val="Calibri Light"/>
        <family val="2"/>
        <scheme val="major"/>
      </rPr>
      <t>(Please do not edit)</t>
    </r>
  </si>
  <si>
    <r>
      <t xml:space="preserve">Balance
(per output)
</t>
    </r>
    <r>
      <rPr>
        <b/>
        <sz val="10"/>
        <color rgb="FFC00000"/>
        <rFont val="Calibri Light"/>
        <family val="2"/>
        <scheme val="major"/>
      </rPr>
      <t>(Please do not edit)</t>
    </r>
  </si>
  <si>
    <t>1. Please provide any additional information that you deem necessary to justify the proposed activity.
2. Please also highlight here if this activity is responding to the country's requests NDC Partnership</t>
  </si>
  <si>
    <r>
      <t>Global Outcome  2: Amplifying Ambition:</t>
    </r>
    <r>
      <rPr>
        <sz val="12"/>
        <rFont val="Calibri"/>
        <family val="2"/>
      </rPr>
      <t xml:space="preserve"> Countries have established long-term net-zero and climate resilient development pathways aligned with the goals of the Paris Agreement. .</t>
    </r>
  </si>
  <si>
    <r>
      <t>Global Output 2.1:</t>
    </r>
    <r>
      <rPr>
        <sz val="12"/>
        <color rgb="FF000000"/>
        <rFont val="Calibri"/>
        <family val="2"/>
      </rPr>
      <t xml:space="preserve"> Countries have ownership, capacities and resources to enhance their NDC as part of the next revision cycle and global/regional stocktake, aligned to long-term pathways</t>
    </r>
  </si>
  <si>
    <t>A final draft report has been submitted following extensive consultations with key stakeholders, providing a thorough assessment of Jordan’s legal and institutional readiness to implement its Nationally Determined Contributions (NDCs). The report covers gender mainstreaming in climate change policies and institutions, outlines the NDC process in Jordan, reviews implementation progress, highlights achieved sectoral targets, and identifies key barriers and emerging measures. It also presents a strategic roadmap for the development of NDC 3.0, including targeted recommendations to strengthen implementation. These focus on updating the Business-as-Usual (BAU) scenario, enhancing stakeholder engagement, improving data collection and accessibility, streamlining sectoral decarbonization efforts, increasing ambition, and advancing climate resilience planning and climate finance mobilization.</t>
  </si>
  <si>
    <t>(a) aligned with criteria in the UNDP quality review checklist</t>
  </si>
  <si>
    <t>The stock-take report underwent a successful validation process with the Ministry of Environment's key technical staff. The validation session was attended by the Minister of Environment, the Secretary General of the Ministry, and key technical staff from various directorates, including the Climate Change Directorate, Nature Protection Directorate, and Chemical and Hazardous Directorate. During the session, the findings of the report were presented, and the comments raised by the attendees were addressed. A revised version of the report was subsequently shared.
Following this, the report was circulated to the key technical committee of the National Climate Change Committee for their feedback. Another validation session was conducted for the technical committee to present the findings of the report. It was advised that the final endorsement of the report be postponed until the Biennial Transparency Report (BTR) is finalized to ensure that the findings of both reports are aligned. This decision was made by the Ministry to maintain coherence and accuracy in the reporting process.</t>
  </si>
  <si>
    <t>https://drive.google.com/file/d/1M2WMbigSod3Oi3b4g8nDhbOlgcvebhR_/view?usp=drive_link</t>
  </si>
  <si>
    <r>
      <rPr>
        <sz val="12"/>
        <color rgb="FF000000"/>
        <rFont val="Calibri"/>
        <family val="2"/>
      </rPr>
      <t xml:space="preserve">Activity 2.1.2.3 </t>
    </r>
    <r>
      <rPr>
        <i/>
        <sz val="12"/>
        <color rgb="FF000000"/>
        <rFont val="Calibri"/>
        <family val="2"/>
      </rPr>
      <t xml:space="preserve"> </t>
    </r>
    <r>
      <rPr>
        <sz val="12"/>
        <color rgb="FF000000"/>
        <rFont val="Calibri"/>
        <family val="2"/>
      </rPr>
      <t>Organize validation workshop with the participation of key stakeholders to verify the stocktake report and NDC revision Roadmap.</t>
    </r>
  </si>
  <si>
    <r>
      <t>Outcome 3: Lasting Inclusivity:</t>
    </r>
    <r>
      <rPr>
        <sz val="12"/>
        <color rgb="FF000000"/>
        <rFont val="Calibri"/>
        <family val="2"/>
      </rPr>
      <t xml:space="preserve"> Key actors within society are systematically engaged and empowered to contribute to accelerate NDC implementation and long-term net-zero and climate resilient development pathways.</t>
    </r>
  </si>
  <si>
    <r>
      <t>Project Management:</t>
    </r>
    <r>
      <rPr>
        <sz val="12"/>
        <color rgb="FF000000"/>
        <rFont val="Calibri"/>
        <family val="2"/>
      </rPr>
      <t xml:space="preserve">  Capacity in country for coordination and management of Climate Promise support established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</si>
</sst>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quot;$&quot;* #,##0.0_);_(&quot;$&quot;* \(#,##0.0\);_(&quot;$&quot;* &quot;-&quot;??_);_(@_)"/>
    <numFmt numFmtId="167" formatCode="_([$$-409]* #,##0.00_);_([$$-409]* \(#,##0.00\);_([$$-409]* &quot;-&quot;??_);_(@_)"/>
    <numFmt numFmtId="168" formatCode="_(* #,##0.0000_);_(* \(#,##0.0000\);_(* &quot;-&quot;??_);_(@_)"/>
  </numFmts>
  <fonts count="182">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b/>
      <u/>
      <sz val="18"/>
      <name val="Calibri"/>
      <family val="2"/>
      <scheme val="minor"/>
    </font>
    <font>
      <b/>
      <sz val="18"/>
      <color rgb="FF00B0F0"/>
      <name val="Calibri"/>
      <family val="2"/>
      <scheme val="minor"/>
    </font>
    <font>
      <b/>
      <sz val="22"/>
      <name val="Calibri"/>
      <family val="2"/>
      <scheme val="minor"/>
    </font>
    <font>
      <b/>
      <sz val="14"/>
      <color rgb="FFFF0000"/>
      <name val="Calibri Light (heading)"/>
    </font>
    <font>
      <b/>
      <sz val="14"/>
      <name val="Calibri Light (heading)"/>
    </font>
    <font>
      <b/>
      <sz val="11"/>
      <color theme="4" tint="-0.249977111117893"/>
      <name val="Calibri"/>
      <family val="2"/>
      <scheme val="minor"/>
    </font>
    <font>
      <i/>
      <sz val="11"/>
      <color theme="4" tint="-0.249977111117893"/>
      <name val="Calibri"/>
      <family val="2"/>
      <scheme val="minor"/>
    </font>
    <font>
      <u/>
      <sz val="11"/>
      <color theme="10"/>
      <name val="Calibri"/>
      <family val="2"/>
      <scheme val="minor"/>
    </font>
    <font>
      <sz val="10"/>
      <color theme="1"/>
      <name val="Calibri Light"/>
      <family val="2"/>
      <scheme val="major"/>
    </font>
    <font>
      <b/>
      <sz val="10"/>
      <color theme="1"/>
      <name val="Calibri Light"/>
      <family val="2"/>
      <scheme val="major"/>
    </font>
    <font>
      <sz val="10"/>
      <color rgb="FFFF0000"/>
      <name val="Calibri Light"/>
      <family val="2"/>
      <scheme val="major"/>
    </font>
    <font>
      <sz val="10"/>
      <name val="Calibri Light"/>
      <family val="2"/>
      <scheme val="major"/>
    </font>
    <font>
      <sz val="10"/>
      <color rgb="FFC00000"/>
      <name val="Calibri Light"/>
      <family val="2"/>
      <scheme val="major"/>
    </font>
    <font>
      <sz val="10"/>
      <color rgb="FF000000"/>
      <name val="Calibri Light"/>
      <family val="2"/>
    </font>
    <font>
      <i/>
      <sz val="11"/>
      <color rgb="FF000000"/>
      <name val="Calibri"/>
      <family val="2"/>
      <scheme val="minor"/>
    </font>
    <font>
      <sz val="11"/>
      <color rgb="FF000000"/>
      <name val="Calibri"/>
      <family val="2"/>
      <scheme val="minor"/>
    </font>
    <font>
      <sz val="11"/>
      <color theme="1"/>
      <name val="Calibri"/>
      <family val="2"/>
      <charset val="1"/>
    </font>
    <font>
      <b/>
      <sz val="12"/>
      <name val="Calibri"/>
      <family val="2"/>
      <scheme val="minor"/>
    </font>
    <font>
      <b/>
      <sz val="12"/>
      <color rgb="FFC00000"/>
      <name val="Calibri"/>
      <family val="2"/>
      <scheme val="minor"/>
    </font>
    <font>
      <i/>
      <sz val="11"/>
      <color theme="0" tint="-0.499984740745262"/>
      <name val="Calibri"/>
      <family val="2"/>
      <scheme val="minor"/>
    </font>
    <font>
      <sz val="11"/>
      <color theme="0" tint="-0.499984740745262"/>
      <name val="Calibri"/>
      <family val="2"/>
      <scheme val="minor"/>
    </font>
    <font>
      <b/>
      <sz val="11"/>
      <color theme="0" tint="-0.499984740745262"/>
      <name val="Calibri"/>
      <family val="2"/>
      <scheme val="minor"/>
    </font>
    <font>
      <sz val="11"/>
      <color theme="0" tint="-0.499984740745262"/>
      <name val="Calibri"/>
      <family val="2"/>
      <charset val="1"/>
    </font>
    <font>
      <sz val="10"/>
      <color theme="0" tint="-0.499984740745262"/>
      <name val="Calibri Light"/>
      <family val="2"/>
    </font>
    <font>
      <i/>
      <sz val="11"/>
      <color theme="0" tint="-0.499984740745262"/>
      <name val="Calibri"/>
      <family val="2"/>
    </font>
    <font>
      <sz val="11"/>
      <color theme="5" tint="-0.249977111117893"/>
      <name val="Calibri"/>
      <family val="2"/>
      <scheme val="minor"/>
    </font>
    <font>
      <b/>
      <sz val="11"/>
      <color rgb="FF000000"/>
      <name val="Calibri"/>
      <family val="2"/>
    </font>
    <font>
      <sz val="10"/>
      <color rgb="FF000000"/>
      <name val="Calibri"/>
      <family val="2"/>
    </font>
    <font>
      <sz val="11"/>
      <color theme="5" tint="-0.249977111117893"/>
      <name val="Calibri"/>
      <family val="2"/>
    </font>
    <font>
      <b/>
      <sz val="11"/>
      <color theme="5" tint="-0.249977111117893"/>
      <name val="Calibri"/>
      <family val="2"/>
      <scheme val="minor"/>
    </font>
    <font>
      <b/>
      <sz val="11"/>
      <name val="Calibri"/>
      <family val="2"/>
      <scheme val="minor"/>
    </font>
    <font>
      <b/>
      <sz val="18"/>
      <color rgb="FFC00000"/>
      <name val="Calibri"/>
      <family val="2"/>
      <scheme val="minor"/>
    </font>
    <font>
      <sz val="11"/>
      <color theme="1"/>
      <name val="Calibri"/>
      <family val="2"/>
    </font>
    <font>
      <sz val="11"/>
      <color rgb="FFC00000"/>
      <name val="Calibri"/>
      <family val="2"/>
    </font>
    <font>
      <b/>
      <sz val="11"/>
      <color theme="1"/>
      <name val="Calibri"/>
      <family val="2"/>
    </font>
    <font>
      <sz val="11"/>
      <color rgb="FF000000"/>
      <name val="Calibri"/>
      <family val="2"/>
    </font>
    <font>
      <sz val="10"/>
      <color theme="0"/>
      <name val="Calibri Light"/>
      <family val="2"/>
      <scheme val="major"/>
    </font>
    <font>
      <u/>
      <sz val="11"/>
      <color theme="0" tint="-0.499984740745262"/>
      <name val="Calibri"/>
      <family val="2"/>
      <scheme val="minor"/>
    </font>
    <font>
      <sz val="11"/>
      <color theme="1"/>
      <name val="Calibri"/>
      <family val="2"/>
      <scheme val="minor"/>
    </font>
    <font>
      <sz val="11"/>
      <name val="Calibri"/>
      <family val="2"/>
      <scheme val="minor"/>
    </font>
    <font>
      <b/>
      <sz val="12"/>
      <color rgb="FFC00000"/>
      <name val="Calibri Light (heading)"/>
    </font>
    <font>
      <sz val="10"/>
      <name val="Calibri"/>
      <family val="2"/>
      <scheme val="minor"/>
    </font>
    <font>
      <b/>
      <sz val="10"/>
      <name val="Calibri"/>
      <family val="2"/>
      <scheme val="minor"/>
    </font>
    <font>
      <sz val="10"/>
      <color rgb="FFC00000"/>
      <name val="Calibri"/>
      <family val="2"/>
      <scheme val="minor"/>
    </font>
    <font>
      <sz val="10"/>
      <color theme="1"/>
      <name val="Calibri"/>
      <family val="2"/>
      <scheme val="minor"/>
    </font>
    <font>
      <b/>
      <sz val="18"/>
      <color theme="1"/>
      <name val="Calibri"/>
      <family val="2"/>
      <scheme val="minor"/>
    </font>
    <font>
      <b/>
      <sz val="10"/>
      <color rgb="FFC00000"/>
      <name val="Calibri"/>
      <family val="2"/>
      <scheme val="minor"/>
    </font>
    <font>
      <b/>
      <u/>
      <sz val="11"/>
      <color rgb="FFC00000"/>
      <name val="Calibri"/>
      <family val="2"/>
      <scheme val="minor"/>
    </font>
    <font>
      <sz val="11"/>
      <name val="Calibri Light"/>
      <family val="2"/>
    </font>
    <font>
      <sz val="11"/>
      <color rgb="FF000000"/>
      <name val="Calibri Light"/>
      <family val="2"/>
    </font>
    <font>
      <sz val="11"/>
      <color theme="1"/>
      <name val="Calibri Light"/>
      <family val="2"/>
      <scheme val="major"/>
    </font>
    <font>
      <sz val="11"/>
      <color rgb="FFFF0000"/>
      <name val="Calibri Light"/>
      <family val="2"/>
      <scheme val="major"/>
    </font>
    <font>
      <b/>
      <sz val="11"/>
      <color rgb="FFC00000"/>
      <name val="Calibri"/>
      <family val="2"/>
      <scheme val="minor"/>
    </font>
    <font>
      <sz val="11"/>
      <name val="Calibri Light"/>
      <family val="2"/>
      <scheme val="major"/>
    </font>
    <font>
      <sz val="11"/>
      <color rgb="FFC00000"/>
      <name val="Calibri Light"/>
      <family val="2"/>
      <scheme val="major"/>
    </font>
    <font>
      <sz val="11"/>
      <color theme="0" tint="-0.499984740745262"/>
      <name val="Calibri Light"/>
      <family val="2"/>
      <scheme val="major"/>
    </font>
    <font>
      <b/>
      <sz val="11"/>
      <color theme="1"/>
      <name val="Calibri Light"/>
      <family val="2"/>
      <scheme val="major"/>
    </font>
    <font>
      <b/>
      <sz val="11"/>
      <color theme="0" tint="-0.499984740745262"/>
      <name val="Calibri Light"/>
      <family val="2"/>
      <scheme val="major"/>
    </font>
    <font>
      <sz val="11"/>
      <color theme="0" tint="-0.499984740745262"/>
      <name val="Calibri Light"/>
      <family val="2"/>
    </font>
    <font>
      <sz val="11"/>
      <color rgb="FF000000"/>
      <name val="Segoe UI"/>
      <family val="2"/>
    </font>
    <font>
      <sz val="11"/>
      <color theme="4" tint="-0.249977111117893"/>
      <name val="Calibri"/>
      <family val="2"/>
      <scheme val="minor"/>
    </font>
    <font>
      <sz val="8"/>
      <name val="Calibri"/>
      <family val="2"/>
      <scheme val="minor"/>
    </font>
    <font>
      <b/>
      <sz val="11"/>
      <name val="Calibri"/>
      <family val="2"/>
    </font>
    <font>
      <sz val="11"/>
      <color theme="0" tint="-0.499984740745262"/>
      <name val="Calibri"/>
      <family val="2"/>
    </font>
    <font>
      <b/>
      <sz val="18"/>
      <color theme="0" tint="-0.499984740745262"/>
      <name val="Calibri"/>
      <family val="2"/>
      <scheme val="minor"/>
    </font>
    <font>
      <sz val="10"/>
      <color theme="0" tint="-0.499984740745262"/>
      <name val="Calibri Light"/>
      <family val="2"/>
      <scheme val="major"/>
    </font>
    <font>
      <b/>
      <sz val="10"/>
      <color theme="0" tint="-0.499984740745262"/>
      <name val="Calibri Light"/>
      <family val="2"/>
      <scheme val="major"/>
    </font>
    <font>
      <b/>
      <sz val="10"/>
      <color theme="0" tint="-0.499984740745262"/>
      <name val="Calibri"/>
      <family val="2"/>
      <scheme val="minor"/>
    </font>
    <font>
      <b/>
      <u/>
      <sz val="11"/>
      <color theme="0" tint="-0.499984740745262"/>
      <name val="Calibri"/>
      <family val="2"/>
      <scheme val="minor"/>
    </font>
    <font>
      <sz val="11"/>
      <color theme="0"/>
      <name val="Calibri"/>
      <family val="2"/>
      <scheme val="minor"/>
    </font>
    <font>
      <b/>
      <sz val="12"/>
      <color theme="1"/>
      <name val="Calibri Light"/>
      <family val="2"/>
      <scheme val="major"/>
    </font>
    <font>
      <sz val="12"/>
      <name val="Calibri Light"/>
      <family val="2"/>
      <scheme val="major"/>
    </font>
    <font>
      <sz val="12"/>
      <color rgb="FF000000"/>
      <name val="Calibri"/>
      <family val="2"/>
      <scheme val="minor"/>
    </font>
    <font>
      <u/>
      <sz val="12"/>
      <color rgb="FF000000"/>
      <name val="Calibri"/>
      <family val="2"/>
      <scheme val="minor"/>
    </font>
    <font>
      <sz val="12"/>
      <color theme="1"/>
      <name val="Calibri"/>
      <family val="2"/>
      <scheme val="minor"/>
    </font>
    <font>
      <b/>
      <sz val="12"/>
      <color theme="1"/>
      <name val="Calibri"/>
      <family val="2"/>
      <scheme val="minor"/>
    </font>
    <font>
      <sz val="12"/>
      <name val="Calibri"/>
      <family val="2"/>
      <scheme val="minor"/>
    </font>
    <font>
      <sz val="12"/>
      <color theme="1"/>
      <name val="Calibri Light"/>
      <family val="2"/>
      <scheme val="major"/>
    </font>
    <font>
      <b/>
      <sz val="12"/>
      <name val="Calibri Light"/>
      <family val="2"/>
      <scheme val="major"/>
    </font>
    <font>
      <b/>
      <sz val="10"/>
      <name val="Calibri Light"/>
      <family val="2"/>
      <scheme val="major"/>
    </font>
    <font>
      <sz val="16"/>
      <color rgb="FFFF0000"/>
      <name val="Calibri"/>
      <family val="2"/>
      <scheme val="minor"/>
    </font>
    <font>
      <b/>
      <sz val="22"/>
      <color rgb="FFFF0000"/>
      <name val="Calibri"/>
      <family val="2"/>
      <scheme val="minor"/>
    </font>
    <font>
      <sz val="16"/>
      <color theme="1"/>
      <name val="Calibri"/>
      <family val="2"/>
      <scheme val="minor"/>
    </font>
    <font>
      <sz val="11"/>
      <name val="Calibri"/>
      <family val="2"/>
    </font>
    <font>
      <sz val="11"/>
      <color rgb="FFC65911"/>
      <name val="Calibri"/>
      <family val="2"/>
    </font>
    <font>
      <sz val="10"/>
      <color theme="5" tint="-0.249977111117893"/>
      <name val="Calibri"/>
      <family val="2"/>
    </font>
    <font>
      <b/>
      <sz val="11"/>
      <color rgb="FF000000"/>
      <name val="Calibri"/>
      <family val="2"/>
      <scheme val="minor"/>
    </font>
    <font>
      <sz val="10"/>
      <color rgb="FFC65911"/>
      <name val="Calibri"/>
      <family val="2"/>
      <scheme val="minor"/>
    </font>
    <font>
      <sz val="10"/>
      <color theme="5" tint="-0.249977111117893"/>
      <name val="Calibri"/>
      <family val="2"/>
      <scheme val="minor"/>
    </font>
    <font>
      <b/>
      <sz val="12"/>
      <color theme="0" tint="-0.499984740745262"/>
      <name val="Calibri"/>
      <family val="2"/>
      <scheme val="minor"/>
    </font>
    <font>
      <sz val="13.5"/>
      <color rgb="FF000000"/>
      <name val="Calibri"/>
      <family val="2"/>
      <scheme val="minor"/>
    </font>
    <font>
      <sz val="12"/>
      <color theme="0" tint="-0.499984740745262"/>
      <name val="Calibri"/>
      <family val="2"/>
      <scheme val="minor"/>
    </font>
    <font>
      <b/>
      <sz val="18"/>
      <color rgb="FF000000"/>
      <name val="Calibri"/>
      <family val="2"/>
      <scheme val="minor"/>
    </font>
    <font>
      <b/>
      <u/>
      <sz val="18"/>
      <color rgb="FF000000"/>
      <name val="Calibri"/>
      <family val="2"/>
      <scheme val="minor"/>
    </font>
    <font>
      <sz val="11"/>
      <color theme="5"/>
      <name val="Calibri"/>
      <family val="2"/>
      <scheme val="minor"/>
    </font>
    <font>
      <b/>
      <sz val="9"/>
      <color rgb="FF000000"/>
      <name val="Arial"/>
      <family val="2"/>
    </font>
    <font>
      <b/>
      <i/>
      <sz val="9"/>
      <color theme="1"/>
      <name val="Arial"/>
      <family val="2"/>
    </font>
    <font>
      <sz val="9"/>
      <color rgb="FF000000"/>
      <name val="Arial"/>
      <family val="2"/>
    </font>
    <font>
      <i/>
      <sz val="9"/>
      <color theme="1"/>
      <name val="Arial"/>
      <family val="2"/>
    </font>
    <font>
      <sz val="9"/>
      <color theme="1"/>
      <name val="Arial"/>
      <family val="2"/>
    </font>
    <font>
      <i/>
      <sz val="9"/>
      <color rgb="FF000000"/>
      <name val="Arial"/>
      <family val="2"/>
    </font>
    <font>
      <b/>
      <i/>
      <sz val="9"/>
      <color rgb="FF000000"/>
      <name val="Arial"/>
      <family val="2"/>
    </font>
    <font>
      <sz val="10"/>
      <color rgb="FF000000"/>
      <name val="Calibri"/>
      <family val="2"/>
      <scheme val="minor"/>
    </font>
    <font>
      <sz val="10"/>
      <color rgb="FF000000"/>
      <name val="Calibri Light"/>
      <family val="2"/>
      <scheme val="major"/>
    </font>
    <font>
      <b/>
      <sz val="11"/>
      <color theme="4"/>
      <name val="Calibri"/>
      <family val="2"/>
    </font>
    <font>
      <b/>
      <sz val="15"/>
      <color theme="4" tint="-0.249977111117893"/>
      <name val="Calibri"/>
      <family val="2"/>
      <scheme val="minor"/>
    </font>
    <font>
      <b/>
      <sz val="10"/>
      <color rgb="FF000000"/>
      <name val="Calibri"/>
      <family val="2"/>
    </font>
    <font>
      <b/>
      <sz val="10"/>
      <color rgb="FFC65911"/>
      <name val="Calibri"/>
      <family val="2"/>
    </font>
    <font>
      <b/>
      <sz val="10"/>
      <name val="Calibri"/>
      <family val="2"/>
    </font>
    <font>
      <b/>
      <sz val="10"/>
      <color rgb="FF000000"/>
      <name val="Calibri"/>
      <family val="2"/>
      <scheme val="minor"/>
    </font>
    <font>
      <b/>
      <sz val="10"/>
      <color rgb="FFC65911"/>
      <name val="Calibri"/>
      <family val="2"/>
      <scheme val="minor"/>
    </font>
    <font>
      <b/>
      <sz val="16"/>
      <color theme="1"/>
      <name val="Calibri"/>
      <family val="2"/>
      <scheme val="minor"/>
    </font>
    <font>
      <sz val="11"/>
      <color rgb="FFFF0000"/>
      <name val="Calibri"/>
      <family val="2"/>
      <scheme val="minor"/>
    </font>
    <font>
      <sz val="11"/>
      <color rgb="FF808080"/>
      <name val="Calibri"/>
      <family val="2"/>
      <scheme val="minor"/>
    </font>
    <font>
      <sz val="11"/>
      <color theme="0" tint="-0.499984740745262"/>
      <name val="Aptos Narrow"/>
      <family val="2"/>
    </font>
    <font>
      <b/>
      <sz val="11"/>
      <color theme="0" tint="-0.499984740745262"/>
      <name val="Calibri"/>
      <family val="2"/>
    </font>
    <font>
      <sz val="10"/>
      <color theme="0" tint="-0.499984740745262"/>
      <name val="Calibri"/>
      <family val="2"/>
    </font>
    <font>
      <sz val="10"/>
      <color theme="0" tint="-0.499984740745262"/>
      <name val="Calibri"/>
      <family val="2"/>
      <scheme val="minor"/>
    </font>
    <font>
      <b/>
      <sz val="12"/>
      <color theme="0" tint="-0.499984740745262"/>
      <name val="Calibri Light"/>
      <family val="2"/>
      <scheme val="major"/>
    </font>
    <font>
      <sz val="12"/>
      <color rgb="FF000000"/>
      <name val="Calibri"/>
      <family val="2"/>
    </font>
    <font>
      <sz val="12"/>
      <color rgb="FFA6A6A6"/>
      <name val="Calibri"/>
      <family val="2"/>
    </font>
    <font>
      <b/>
      <sz val="12"/>
      <name val="Calibri Light"/>
      <family val="2"/>
    </font>
    <font>
      <sz val="13"/>
      <color rgb="FF000000"/>
      <name val="Calibri"/>
      <family val="2"/>
    </font>
    <font>
      <b/>
      <sz val="13"/>
      <color rgb="FF000000"/>
      <name val="Calibri Light"/>
      <family val="2"/>
    </font>
    <font>
      <b/>
      <sz val="10"/>
      <color rgb="FFC00000"/>
      <name val="Calibri Light"/>
      <family val="2"/>
      <scheme val="major"/>
    </font>
    <font>
      <sz val="11.5"/>
      <color rgb="FF000000"/>
      <name val="Calibri"/>
      <family val="2"/>
    </font>
    <font>
      <sz val="12"/>
      <color theme="0" tint="-0.499984740745262"/>
      <name val="Calibri Light"/>
      <family val="2"/>
      <scheme val="major"/>
    </font>
    <font>
      <b/>
      <sz val="11"/>
      <color rgb="FFC00000"/>
      <name val="Calibri"/>
      <family val="2"/>
    </font>
    <font>
      <sz val="11.5"/>
      <color theme="0" tint="-0.499984740745262"/>
      <name val="Calibri"/>
      <family val="2"/>
    </font>
    <font>
      <b/>
      <sz val="11"/>
      <color rgb="FF808080"/>
      <name val="Calibri"/>
      <family val="2"/>
    </font>
    <font>
      <sz val="11"/>
      <color rgb="FF808080"/>
      <name val="Calibri"/>
      <family val="2"/>
    </font>
    <font>
      <sz val="11"/>
      <color theme="1"/>
      <name val="Calibri Light"/>
      <family val="2"/>
    </font>
    <font>
      <i/>
      <sz val="11"/>
      <color theme="1"/>
      <name val="Calibri"/>
      <family val="2"/>
    </font>
    <font>
      <sz val="10"/>
      <color theme="1" tint="0.499984740745262"/>
      <name val="Calibri"/>
      <family val="2"/>
    </font>
    <font>
      <sz val="10"/>
      <color theme="1" tint="0.499984740745262"/>
      <name val="Calibri"/>
      <family val="2"/>
      <scheme val="minor"/>
    </font>
    <font>
      <b/>
      <sz val="11"/>
      <color theme="1" tint="0.499984740745262"/>
      <name val="Calibri"/>
      <family val="2"/>
    </font>
    <font>
      <b/>
      <sz val="11"/>
      <color theme="1" tint="0.499984740745262"/>
      <name val="Calibri"/>
      <family val="2"/>
      <scheme val="minor"/>
    </font>
    <font>
      <sz val="11"/>
      <color theme="1" tint="0.499984740745262"/>
      <name val="Calibri"/>
      <family val="2"/>
      <scheme val="minor"/>
    </font>
    <font>
      <sz val="12"/>
      <color theme="1" tint="0.499984740745262"/>
      <name val="Calibri"/>
      <family val="2"/>
      <scheme val="minor"/>
    </font>
    <font>
      <sz val="12"/>
      <color theme="0" tint="-0.499984740745262"/>
      <name val="Calibri Light"/>
      <family val="2"/>
    </font>
    <font>
      <sz val="11"/>
      <color rgb="FFC65911"/>
      <name val="Calibri"/>
      <family val="2"/>
      <scheme val="minor"/>
    </font>
    <font>
      <sz val="12"/>
      <color theme="0" tint="-0.34998626667073579"/>
      <name val="Calibri"/>
      <family val="2"/>
    </font>
    <font>
      <sz val="12"/>
      <color theme="0" tint="-0.34998626667073579"/>
      <name val="Calibri"/>
      <family val="2"/>
      <scheme val="minor"/>
    </font>
    <font>
      <sz val="72"/>
      <color theme="1"/>
      <name val="Calibri"/>
      <family val="2"/>
      <scheme val="minor"/>
    </font>
    <font>
      <b/>
      <sz val="18"/>
      <name val="Calibri"/>
      <family val="2"/>
    </font>
    <font>
      <b/>
      <u/>
      <sz val="18"/>
      <name val="Calibri"/>
      <family val="2"/>
    </font>
    <font>
      <b/>
      <sz val="12"/>
      <color rgb="FF000000"/>
      <name val="Calibri Light"/>
      <family val="2"/>
    </font>
    <font>
      <b/>
      <sz val="10"/>
      <color rgb="FF000000"/>
      <name val="Calibri Light"/>
      <family val="2"/>
    </font>
    <font>
      <sz val="12"/>
      <name val="Calibri Light"/>
      <family val="2"/>
    </font>
    <font>
      <u/>
      <sz val="12"/>
      <color rgb="FF000000"/>
      <name val="Calibri"/>
      <family val="2"/>
    </font>
    <font>
      <b/>
      <sz val="12"/>
      <color rgb="FF000000"/>
      <name val="Calibri"/>
      <family val="2"/>
    </font>
    <font>
      <sz val="12"/>
      <name val="Calibri"/>
      <family val="2"/>
    </font>
    <font>
      <u/>
      <sz val="12"/>
      <name val="Calibri"/>
      <family val="2"/>
    </font>
    <font>
      <sz val="12"/>
      <color rgb="FFFF0000"/>
      <name val="Calibri"/>
      <family val="2"/>
    </font>
    <font>
      <sz val="12"/>
      <color rgb="FF000000"/>
      <name val="Calibri Light"/>
      <family val="2"/>
    </font>
    <font>
      <sz val="10"/>
      <color theme="0" tint="-0.249977111117893"/>
      <name val="Calibri Light"/>
      <family val="2"/>
    </font>
    <font>
      <b/>
      <sz val="18"/>
      <color rgb="FFFF0000"/>
      <name val="Calibri"/>
      <family val="2"/>
      <scheme val="minor"/>
    </font>
    <font>
      <b/>
      <u/>
      <sz val="11"/>
      <color rgb="FFFF0000"/>
      <name val="Calibri"/>
      <family val="2"/>
      <scheme val="minor"/>
    </font>
    <font>
      <b/>
      <sz val="18"/>
      <color theme="1" tint="0.499984740745262"/>
      <name val="Calibri"/>
      <family val="2"/>
      <scheme val="minor"/>
    </font>
    <font>
      <sz val="16"/>
      <color theme="1" tint="0.499984740745262"/>
      <name val="Calibri"/>
      <family val="2"/>
      <scheme val="minor"/>
    </font>
    <font>
      <b/>
      <sz val="22"/>
      <color theme="1" tint="0.499984740745262"/>
      <name val="Calibri"/>
      <family val="2"/>
      <scheme val="minor"/>
    </font>
    <font>
      <b/>
      <sz val="10"/>
      <color theme="1" tint="0.499984740745262"/>
      <name val="Calibri Light"/>
      <family val="2"/>
      <scheme val="major"/>
    </font>
    <font>
      <b/>
      <sz val="12"/>
      <color theme="1" tint="0.499984740745262"/>
      <name val="Calibri Light"/>
      <family val="2"/>
      <scheme val="major"/>
    </font>
    <font>
      <b/>
      <u/>
      <sz val="11"/>
      <color theme="1" tint="0.499984740745262"/>
      <name val="Calibri"/>
      <family val="2"/>
      <scheme val="minor"/>
    </font>
    <font>
      <sz val="10"/>
      <color theme="1" tint="0.499984740745262"/>
      <name val="Calibri Light"/>
      <family val="2"/>
      <scheme val="major"/>
    </font>
    <font>
      <sz val="12"/>
      <color theme="1" tint="0.499984740745262"/>
      <name val="Calibri Light"/>
      <family val="2"/>
      <scheme val="major"/>
    </font>
    <font>
      <b/>
      <sz val="12"/>
      <color theme="1" tint="0.499984740745262"/>
      <name val="Calibri"/>
      <family val="2"/>
      <scheme val="minor"/>
    </font>
    <font>
      <u/>
      <sz val="11"/>
      <color theme="1" tint="0.499984740745262"/>
      <name val="Calibri"/>
      <family val="2"/>
      <scheme val="minor"/>
    </font>
    <font>
      <sz val="11"/>
      <color theme="1" tint="0.499984740745262"/>
      <name val="Calibri"/>
      <family val="2"/>
    </font>
    <font>
      <sz val="11"/>
      <color theme="1" tint="0.499984740745262"/>
      <name val="Calibri Light"/>
      <family val="2"/>
    </font>
    <font>
      <sz val="12"/>
      <color theme="1" tint="0.499984740745262"/>
      <name val="Calibri"/>
      <family val="2"/>
    </font>
    <font>
      <sz val="11"/>
      <color rgb="FFED7D31"/>
      <name val="Calibri"/>
      <family val="2"/>
      <scheme val="minor"/>
    </font>
    <font>
      <b/>
      <sz val="12"/>
      <color rgb="FF000000"/>
      <name val="Calibri"/>
      <family val="2"/>
      <scheme val="minor"/>
    </font>
    <font>
      <b/>
      <sz val="10"/>
      <color rgb="FF000000"/>
      <name val="Calibri Light"/>
      <family val="2"/>
      <scheme val="major"/>
    </font>
    <font>
      <i/>
      <sz val="12"/>
      <color rgb="FF000000"/>
      <name val="Calibri"/>
      <family val="2"/>
    </font>
    <font>
      <b/>
      <u val="double"/>
      <sz val="48"/>
      <color rgb="FF000000"/>
      <name val="Calibri"/>
      <family val="2"/>
      <scheme val="minor"/>
    </font>
    <font>
      <sz val="12"/>
      <color theme="1" tint="0.499984740745262"/>
      <name val="Calibri Light"/>
      <family val="2"/>
    </font>
    <font>
      <sz val="10"/>
      <color theme="1" tint="0.499984740745262"/>
      <name val="Calibri Light"/>
      <family val="2"/>
    </font>
  </fonts>
  <fills count="26">
    <fill>
      <patternFill patternType="none"/>
    </fill>
    <fill>
      <patternFill patternType="gray125"/>
    </fill>
    <fill>
      <patternFill patternType="solid">
        <fgColor theme="0"/>
        <bgColor indexed="64"/>
      </patternFill>
    </fill>
    <fill>
      <patternFill patternType="solid">
        <fgColor theme="8" tint="0.79998168889431442"/>
        <bgColor rgb="FF000000"/>
      </patternFill>
    </fill>
    <fill>
      <patternFill patternType="solid">
        <fgColor theme="0"/>
        <bgColor rgb="FF000000"/>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rgb="FFFFFFCC"/>
        <bgColor indexed="64"/>
      </patternFill>
    </fill>
    <fill>
      <patternFill patternType="solid">
        <fgColor rgb="FFD9D9D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FF"/>
        <bgColor indexed="64"/>
      </patternFill>
    </fill>
    <fill>
      <patternFill patternType="solid">
        <fgColor theme="9" tint="0.79998168889431442"/>
        <bgColor indexed="64"/>
      </patternFill>
    </fill>
    <fill>
      <patternFill patternType="solid">
        <fgColor rgb="FFEAF3FA"/>
        <bgColor indexed="64"/>
      </patternFill>
    </fill>
    <fill>
      <patternFill patternType="solid">
        <fgColor theme="9"/>
        <bgColor indexed="64"/>
      </patternFill>
    </fill>
    <fill>
      <patternFill patternType="solid">
        <fgColor rgb="FFD0CECE"/>
        <bgColor indexed="64"/>
      </patternFill>
    </fill>
    <fill>
      <patternFill patternType="solid">
        <fgColor rgb="FFD9E2F3"/>
        <bgColor indexed="64"/>
      </patternFill>
    </fill>
    <fill>
      <patternFill patternType="solid">
        <fgColor rgb="FFFFFFFF"/>
        <bgColor rgb="FF000000"/>
      </patternFill>
    </fill>
    <fill>
      <patternFill patternType="solid">
        <fgColor theme="4" tint="0.79998168889431442"/>
        <bgColor indexed="64"/>
      </patternFill>
    </fill>
    <fill>
      <patternFill patternType="solid">
        <fgColor rgb="FFF2F2F2"/>
        <bgColor rgb="FF000000"/>
      </patternFill>
    </fill>
    <fill>
      <patternFill patternType="solid">
        <fgColor rgb="FFFF0000"/>
        <bgColor indexed="64"/>
      </patternFill>
    </fill>
    <fill>
      <patternFill patternType="solid">
        <fgColor rgb="FFDDEBF7"/>
        <bgColor rgb="FF000000"/>
      </patternFill>
    </fill>
    <fill>
      <patternFill patternType="solid">
        <fgColor rgb="FFFFFFCC"/>
        <bgColor rgb="FF000000"/>
      </patternFill>
    </fill>
  </fills>
  <borders count="9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rgb="FF00000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indexed="64"/>
      </right>
      <top style="medium">
        <color rgb="FF000000"/>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double">
        <color indexed="64"/>
      </bottom>
      <diagonal/>
    </border>
    <border>
      <left/>
      <right/>
      <top/>
      <bottom style="medium">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indexed="64"/>
      </top>
      <bottom/>
      <diagonal/>
    </border>
    <border>
      <left/>
      <right style="medium">
        <color indexed="64"/>
      </right>
      <top style="thin">
        <color indexed="64"/>
      </top>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s>
  <cellStyleXfs count="5">
    <xf numFmtId="0" fontId="0" fillId="0" borderId="0"/>
    <xf numFmtId="0" fontId="11" fillId="0" borderId="0" applyNumberFormat="0" applyFill="0" applyBorder="0" applyAlignment="0" applyProtection="0"/>
    <xf numFmtId="44"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cellStyleXfs>
  <cellXfs count="1258">
    <xf numFmtId="0" fontId="0" fillId="0" borderId="0" xfId="0"/>
    <xf numFmtId="0" fontId="0" fillId="2" borderId="0" xfId="0" applyFill="1"/>
    <xf numFmtId="0" fontId="3" fillId="0" borderId="0" xfId="0" applyFont="1" applyAlignment="1">
      <alignment horizontal="center" vertical="top" wrapText="1"/>
    </xf>
    <xf numFmtId="0" fontId="6" fillId="0" borderId="0" xfId="0" applyFont="1" applyAlignment="1">
      <alignment vertical="top" wrapText="1"/>
    </xf>
    <xf numFmtId="0" fontId="2" fillId="5" borderId="2" xfId="0" applyFont="1" applyFill="1" applyBorder="1" applyAlignment="1">
      <alignment vertical="top"/>
    </xf>
    <xf numFmtId="0" fontId="2" fillId="5" borderId="2" xfId="0" applyFont="1" applyFill="1" applyBorder="1" applyAlignment="1">
      <alignment vertical="top" wrapText="1"/>
    </xf>
    <xf numFmtId="0" fontId="2" fillId="6" borderId="3" xfId="0" applyFont="1" applyFill="1" applyBorder="1" applyAlignment="1">
      <alignment vertical="top"/>
    </xf>
    <xf numFmtId="0" fontId="2" fillId="6" borderId="2" xfId="0" applyFont="1" applyFill="1" applyBorder="1" applyAlignment="1">
      <alignment vertical="top" wrapText="1"/>
    </xf>
    <xf numFmtId="0" fontId="0" fillId="2" borderId="0" xfId="0" applyFill="1" applyAlignment="1">
      <alignment wrapText="1"/>
    </xf>
    <xf numFmtId="0" fontId="0" fillId="0" borderId="0" xfId="0" applyAlignment="1">
      <alignment wrapText="1"/>
    </xf>
    <xf numFmtId="0" fontId="2" fillId="6" borderId="4" xfId="0" applyFont="1" applyFill="1" applyBorder="1" applyAlignment="1">
      <alignment horizontal="left" vertical="center" wrapText="1"/>
    </xf>
    <xf numFmtId="0" fontId="2" fillId="6" borderId="5" xfId="0" applyFont="1" applyFill="1" applyBorder="1" applyAlignment="1">
      <alignment vertical="top"/>
    </xf>
    <xf numFmtId="0" fontId="2" fillId="0" borderId="7" xfId="0" applyFont="1" applyBorder="1"/>
    <xf numFmtId="0" fontId="2" fillId="6" borderId="2" xfId="0" applyFont="1" applyFill="1" applyBorder="1" applyAlignment="1">
      <alignment horizontal="left" vertical="top" wrapText="1"/>
    </xf>
    <xf numFmtId="0" fontId="2" fillId="6" borderId="10" xfId="0" applyFont="1" applyFill="1" applyBorder="1" applyAlignment="1">
      <alignment vertical="top" wrapText="1"/>
    </xf>
    <xf numFmtId="0" fontId="12" fillId="0" borderId="0" xfId="0" applyFont="1" applyAlignment="1">
      <alignment vertical="center" wrapText="1"/>
    </xf>
    <xf numFmtId="0" fontId="13" fillId="7" borderId="11"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left" vertical="center"/>
    </xf>
    <xf numFmtId="0" fontId="12" fillId="0" borderId="0" xfId="0" applyFont="1" applyAlignment="1">
      <alignment vertical="center"/>
    </xf>
    <xf numFmtId="0" fontId="12" fillId="0" borderId="0" xfId="0" applyFont="1"/>
    <xf numFmtId="0" fontId="12" fillId="0" borderId="0" xfId="0" applyFont="1" applyAlignment="1">
      <alignment horizontal="center" wrapText="1"/>
    </xf>
    <xf numFmtId="0" fontId="21" fillId="11" borderId="6" xfId="0" applyFont="1" applyFill="1" applyBorder="1" applyAlignment="1">
      <alignment horizontal="center" vertical="top" wrapText="1"/>
    </xf>
    <xf numFmtId="0" fontId="19" fillId="12" borderId="2" xfId="0" applyFont="1" applyFill="1" applyBorder="1" applyAlignment="1">
      <alignment wrapText="1"/>
    </xf>
    <xf numFmtId="0" fontId="23" fillId="12" borderId="2" xfId="0" applyFont="1" applyFill="1" applyBorder="1" applyAlignment="1">
      <alignment vertical="top" wrapText="1"/>
    </xf>
    <xf numFmtId="0" fontId="24" fillId="12" borderId="2" xfId="0" applyFont="1" applyFill="1" applyBorder="1" applyAlignment="1">
      <alignment wrapText="1"/>
    </xf>
    <xf numFmtId="0" fontId="25" fillId="12" borderId="2" xfId="0" applyFont="1" applyFill="1" applyBorder="1" applyAlignment="1">
      <alignment vertical="top" wrapText="1"/>
    </xf>
    <xf numFmtId="0" fontId="23" fillId="12" borderId="2" xfId="0" quotePrefix="1" applyFont="1" applyFill="1" applyBorder="1" applyAlignment="1">
      <alignment horizontal="left" vertical="top" wrapText="1"/>
    </xf>
    <xf numFmtId="0" fontId="26" fillId="12" borderId="2" xfId="0" applyFont="1" applyFill="1" applyBorder="1" applyAlignment="1">
      <alignment horizontal="left"/>
    </xf>
    <xf numFmtId="0" fontId="23" fillId="12" borderId="6" xfId="0" applyFont="1" applyFill="1" applyBorder="1" applyAlignment="1">
      <alignment vertical="top" wrapText="1"/>
    </xf>
    <xf numFmtId="0" fontId="23" fillId="12" borderId="8" xfId="0" applyFont="1" applyFill="1" applyBorder="1" applyAlignment="1">
      <alignment vertical="top" wrapText="1"/>
    </xf>
    <xf numFmtId="0" fontId="28" fillId="12" borderId="2" xfId="0" applyFont="1" applyFill="1" applyBorder="1" applyAlignment="1">
      <alignment vertical="top" wrapText="1"/>
    </xf>
    <xf numFmtId="0" fontId="28" fillId="12" borderId="2" xfId="0" applyFont="1" applyFill="1" applyBorder="1" applyAlignment="1">
      <alignment wrapText="1"/>
    </xf>
    <xf numFmtId="0" fontId="30" fillId="6" borderId="2" xfId="0" applyFont="1" applyFill="1" applyBorder="1" applyAlignment="1">
      <alignment vertical="top" wrapText="1"/>
    </xf>
    <xf numFmtId="0" fontId="27" fillId="12" borderId="2" xfId="0" applyFont="1" applyFill="1" applyBorder="1" applyAlignment="1">
      <alignment wrapText="1"/>
    </xf>
    <xf numFmtId="0" fontId="33" fillId="6" borderId="9" xfId="0" applyFont="1" applyFill="1" applyBorder="1" applyAlignment="1">
      <alignment vertical="top" wrapText="1"/>
    </xf>
    <xf numFmtId="0" fontId="15" fillId="8" borderId="5" xfId="0" applyFont="1" applyFill="1" applyBorder="1" applyAlignment="1">
      <alignment horizontal="center" vertical="center" wrapText="1"/>
    </xf>
    <xf numFmtId="0" fontId="15" fillId="8" borderId="26" xfId="0" applyFont="1" applyFill="1" applyBorder="1" applyAlignment="1">
      <alignment horizontal="center" vertical="center" wrapText="1"/>
    </xf>
    <xf numFmtId="0" fontId="17" fillId="4" borderId="29"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4" borderId="15" xfId="0" applyFont="1" applyFill="1" applyBorder="1" applyAlignment="1">
      <alignment horizontal="left" vertical="center" wrapText="1"/>
    </xf>
    <xf numFmtId="0" fontId="0" fillId="0" borderId="30" xfId="0" applyBorder="1"/>
    <xf numFmtId="14" fontId="18" fillId="12" borderId="2" xfId="0" applyNumberFormat="1" applyFont="1" applyFill="1" applyBorder="1" applyAlignment="1">
      <alignment horizontal="left" vertical="top" wrapText="1"/>
    </xf>
    <xf numFmtId="0" fontId="36" fillId="0" borderId="0" xfId="0" applyFont="1" applyAlignment="1">
      <alignment vertical="center" wrapText="1"/>
    </xf>
    <xf numFmtId="0" fontId="37" fillId="9" borderId="29" xfId="0" applyFont="1" applyFill="1" applyBorder="1" applyAlignment="1">
      <alignment horizontal="center" vertical="center" wrapText="1"/>
    </xf>
    <xf numFmtId="0" fontId="37" fillId="9" borderId="2" xfId="0" applyFont="1" applyFill="1" applyBorder="1" applyAlignment="1">
      <alignment horizontal="center" vertical="center" wrapText="1"/>
    </xf>
    <xf numFmtId="0" fontId="39" fillId="12" borderId="13" xfId="0" applyFont="1" applyFill="1" applyBorder="1" applyAlignment="1">
      <alignment horizontal="center" vertical="center" wrapText="1"/>
    </xf>
    <xf numFmtId="0" fontId="39" fillId="12" borderId="3" xfId="0" applyFont="1" applyFill="1" applyBorder="1" applyAlignment="1">
      <alignment horizontal="center" vertical="center" wrapText="1"/>
    </xf>
    <xf numFmtId="0" fontId="39" fillId="12" borderId="16" xfId="0" applyFont="1" applyFill="1" applyBorder="1" applyAlignment="1">
      <alignment horizontal="center" vertical="center" wrapText="1"/>
    </xf>
    <xf numFmtId="0" fontId="36" fillId="12" borderId="17" xfId="0" applyFont="1" applyFill="1" applyBorder="1" applyAlignment="1">
      <alignment horizontal="center" wrapText="1"/>
    </xf>
    <xf numFmtId="0" fontId="39" fillId="12" borderId="33" xfId="0" applyFont="1" applyFill="1" applyBorder="1" applyAlignment="1">
      <alignment horizontal="center" vertical="center" wrapText="1"/>
    </xf>
    <xf numFmtId="0" fontId="36" fillId="12" borderId="34" xfId="0" applyFont="1" applyFill="1" applyBorder="1" applyAlignment="1">
      <alignment horizontal="center" wrapText="1"/>
    </xf>
    <xf numFmtId="0" fontId="36" fillId="0" borderId="0" xfId="0" applyFont="1" applyAlignment="1">
      <alignment wrapText="1"/>
    </xf>
    <xf numFmtId="0" fontId="36" fillId="0" borderId="0" xfId="0" applyFont="1" applyAlignment="1">
      <alignment horizontal="center" wrapText="1"/>
    </xf>
    <xf numFmtId="0" fontId="40" fillId="2" borderId="0" xfId="0" applyFont="1" applyFill="1" applyAlignment="1">
      <alignment vertical="center" wrapText="1"/>
    </xf>
    <xf numFmtId="0" fontId="40" fillId="2" borderId="0" xfId="0" applyFont="1" applyFill="1" applyAlignment="1">
      <alignment vertical="center"/>
    </xf>
    <xf numFmtId="0" fontId="40" fillId="2" borderId="0" xfId="0" applyFont="1" applyFill="1"/>
    <xf numFmtId="0" fontId="40" fillId="13" borderId="0" xfId="0" applyFont="1" applyFill="1" applyAlignment="1">
      <alignment vertical="center" wrapText="1"/>
    </xf>
    <xf numFmtId="0" fontId="9" fillId="12" borderId="2" xfId="0" applyFont="1" applyFill="1" applyBorder="1" applyAlignment="1">
      <alignment vertical="top" wrapText="1"/>
    </xf>
    <xf numFmtId="0" fontId="10" fillId="12" borderId="2" xfId="0" quotePrefix="1" applyFont="1" applyFill="1" applyBorder="1" applyAlignment="1">
      <alignment horizontal="left" vertical="top" wrapText="1"/>
    </xf>
    <xf numFmtId="0" fontId="20" fillId="12" borderId="2" xfId="0" applyFont="1" applyFill="1" applyBorder="1" applyAlignment="1">
      <alignment horizontal="left"/>
    </xf>
    <xf numFmtId="0" fontId="18" fillId="12" borderId="6" xfId="0" applyFont="1" applyFill="1" applyBorder="1" applyAlignment="1">
      <alignment vertical="top" wrapText="1"/>
    </xf>
    <xf numFmtId="0" fontId="18" fillId="12" borderId="8" xfId="0" applyFont="1" applyFill="1" applyBorder="1" applyAlignment="1">
      <alignment vertical="top" wrapText="1"/>
    </xf>
    <xf numFmtId="0" fontId="27" fillId="12" borderId="2" xfId="0" applyFont="1" applyFill="1" applyBorder="1" applyAlignment="1">
      <alignment vertical="center" wrapText="1"/>
    </xf>
    <xf numFmtId="0" fontId="28" fillId="12" borderId="2" xfId="0" applyFont="1" applyFill="1" applyBorder="1" applyAlignment="1">
      <alignment horizontal="left" vertical="center" wrapText="1"/>
    </xf>
    <xf numFmtId="0" fontId="41" fillId="12" borderId="4" xfId="1" applyFont="1" applyFill="1" applyBorder="1" applyAlignment="1">
      <alignment horizontal="center" vertical="center" wrapText="1"/>
    </xf>
    <xf numFmtId="0" fontId="41" fillId="12" borderId="18" xfId="1" applyFont="1" applyFill="1" applyBorder="1" applyAlignment="1">
      <alignment horizontal="center" wrapText="1"/>
    </xf>
    <xf numFmtId="0" fontId="0" fillId="0" borderId="50" xfId="0" applyBorder="1"/>
    <xf numFmtId="0" fontId="0" fillId="0" borderId="51" xfId="0" applyBorder="1"/>
    <xf numFmtId="0" fontId="2" fillId="5" borderId="5" xfId="0" applyFont="1" applyFill="1" applyBorder="1" applyAlignment="1">
      <alignment vertical="top"/>
    </xf>
    <xf numFmtId="0" fontId="2" fillId="5" borderId="7" xfId="0" applyFont="1" applyFill="1" applyBorder="1" applyAlignment="1">
      <alignment vertical="top" wrapText="1"/>
    </xf>
    <xf numFmtId="0" fontId="2" fillId="6" borderId="52" xfId="0" applyFont="1" applyFill="1" applyBorder="1" applyAlignment="1">
      <alignment vertical="top" wrapText="1"/>
    </xf>
    <xf numFmtId="0" fontId="45" fillId="14" borderId="5" xfId="0" applyFont="1" applyFill="1" applyBorder="1" applyAlignment="1">
      <alignment horizontal="right" vertical="center" wrapText="1"/>
    </xf>
    <xf numFmtId="165" fontId="46" fillId="14" borderId="51" xfId="0" applyNumberFormat="1" applyFont="1" applyFill="1" applyBorder="1" applyAlignment="1">
      <alignment vertical="center" wrapText="1"/>
    </xf>
    <xf numFmtId="165" fontId="46" fillId="14" borderId="50" xfId="0" applyNumberFormat="1" applyFont="1" applyFill="1" applyBorder="1" applyAlignment="1">
      <alignment vertical="center" wrapText="1"/>
    </xf>
    <xf numFmtId="0" fontId="45" fillId="14" borderId="29" xfId="0" applyFont="1" applyFill="1" applyBorder="1" applyAlignment="1">
      <alignment horizontal="right" vertical="center" wrapText="1"/>
    </xf>
    <xf numFmtId="166" fontId="47" fillId="9" borderId="51" xfId="2" applyNumberFormat="1" applyFont="1" applyFill="1" applyBorder="1" applyAlignment="1">
      <alignment wrapText="1"/>
    </xf>
    <xf numFmtId="166" fontId="47" fillId="9" borderId="50" xfId="2" applyNumberFormat="1" applyFont="1" applyFill="1" applyBorder="1" applyAlignment="1"/>
    <xf numFmtId="166" fontId="47" fillId="9" borderId="50" xfId="2" applyNumberFormat="1" applyFont="1" applyFill="1" applyBorder="1" applyAlignment="1">
      <alignment wrapText="1"/>
    </xf>
    <xf numFmtId="0" fontId="45" fillId="14" borderId="7" xfId="0" applyFont="1" applyFill="1" applyBorder="1" applyAlignment="1">
      <alignment horizontal="right" vertical="center" wrapText="1"/>
    </xf>
    <xf numFmtId="0" fontId="8" fillId="0" borderId="49" xfId="0" applyFont="1" applyBorder="1" applyAlignment="1">
      <alignment wrapText="1"/>
    </xf>
    <xf numFmtId="0" fontId="8" fillId="0" borderId="50" xfId="0" applyFont="1" applyBorder="1" applyAlignment="1">
      <alignment horizontal="center" wrapText="1"/>
    </xf>
    <xf numFmtId="0" fontId="46" fillId="6" borderId="2" xfId="0" applyFont="1" applyFill="1" applyBorder="1" applyAlignment="1">
      <alignment horizontal="center" vertical="center" wrapText="1"/>
    </xf>
    <xf numFmtId="0" fontId="46" fillId="8" borderId="11" xfId="0" applyFont="1" applyFill="1" applyBorder="1" applyAlignment="1">
      <alignment horizontal="center" vertical="center" wrapText="1"/>
    </xf>
    <xf numFmtId="0" fontId="48" fillId="0" borderId="2" xfId="0" applyFont="1" applyBorder="1" applyAlignment="1">
      <alignment vertical="top" wrapText="1"/>
    </xf>
    <xf numFmtId="0" fontId="48" fillId="0" borderId="2" xfId="0" applyFont="1" applyBorder="1" applyAlignment="1">
      <alignment wrapText="1"/>
    </xf>
    <xf numFmtId="0" fontId="48" fillId="0" borderId="2" xfId="0" applyFont="1" applyBorder="1" applyAlignment="1">
      <alignment vertical="center" wrapText="1"/>
    </xf>
    <xf numFmtId="0" fontId="46" fillId="6" borderId="29" xfId="0" applyFont="1" applyFill="1" applyBorder="1" applyAlignment="1">
      <alignment horizontal="center" vertical="center" wrapText="1"/>
    </xf>
    <xf numFmtId="0" fontId="46" fillId="8" borderId="52" xfId="0" applyFont="1" applyFill="1" applyBorder="1" applyAlignment="1">
      <alignment horizontal="center" vertical="center" wrapText="1"/>
    </xf>
    <xf numFmtId="0" fontId="48" fillId="0" borderId="15" xfId="0" applyFont="1" applyBorder="1"/>
    <xf numFmtId="0" fontId="50" fillId="9" borderId="2" xfId="0" applyFont="1" applyFill="1" applyBorder="1" applyAlignment="1">
      <alignment horizontal="center" vertical="center" wrapText="1"/>
    </xf>
    <xf numFmtId="0" fontId="0" fillId="0" borderId="2" xfId="0" applyBorder="1"/>
    <xf numFmtId="14" fontId="18" fillId="12" borderId="43" xfId="0" applyNumberFormat="1" applyFont="1" applyFill="1" applyBorder="1" applyAlignment="1">
      <alignment horizontal="left" vertical="center" wrapText="1"/>
    </xf>
    <xf numFmtId="0" fontId="19" fillId="12" borderId="43" xfId="0" applyFont="1" applyFill="1" applyBorder="1" applyAlignment="1">
      <alignment vertical="center" wrapText="1"/>
    </xf>
    <xf numFmtId="0" fontId="0" fillId="0" borderId="0" xfId="0" applyAlignment="1">
      <alignment vertical="center"/>
    </xf>
    <xf numFmtId="0" fontId="53" fillId="0" borderId="10" xfId="0" applyFont="1" applyBorder="1" applyAlignment="1">
      <alignment horizontal="center" vertical="center" wrapText="1"/>
    </xf>
    <xf numFmtId="0" fontId="54" fillId="0" borderId="0" xfId="0" applyFont="1" applyAlignment="1">
      <alignment vertical="center" wrapText="1"/>
    </xf>
    <xf numFmtId="0" fontId="54" fillId="2" borderId="0" xfId="0" applyFont="1" applyFill="1" applyAlignment="1">
      <alignment vertical="center" wrapText="1"/>
    </xf>
    <xf numFmtId="0" fontId="11" fillId="2" borderId="0" xfId="1" applyFill="1" applyBorder="1" applyAlignment="1">
      <alignment horizontal="center" vertical="center" wrapText="1"/>
    </xf>
    <xf numFmtId="0" fontId="55" fillId="0" borderId="0" xfId="0" applyFont="1" applyAlignment="1">
      <alignment horizontal="center" vertical="center" wrapText="1"/>
    </xf>
    <xf numFmtId="0" fontId="55" fillId="2" borderId="0" xfId="0" applyFont="1" applyFill="1" applyAlignment="1">
      <alignment horizontal="center" vertical="center" wrapText="1"/>
    </xf>
    <xf numFmtId="0" fontId="55" fillId="0" borderId="0" xfId="0" applyFont="1" applyAlignment="1">
      <alignment horizontal="left" vertical="center"/>
    </xf>
    <xf numFmtId="0" fontId="55" fillId="2" borderId="0" xfId="0" applyFont="1" applyFill="1" applyAlignment="1">
      <alignment horizontal="left" vertical="center"/>
    </xf>
    <xf numFmtId="0" fontId="56" fillId="2" borderId="0" xfId="0" applyFont="1" applyFill="1" applyAlignment="1">
      <alignment horizontal="center" vertical="center" wrapText="1"/>
    </xf>
    <xf numFmtId="0" fontId="57" fillId="2" borderId="0" xfId="0" applyFont="1" applyFill="1" applyAlignment="1">
      <alignment horizontal="center" vertical="center" wrapText="1"/>
    </xf>
    <xf numFmtId="0" fontId="58" fillId="9" borderId="30" xfId="0" applyFont="1" applyFill="1" applyBorder="1" applyAlignment="1">
      <alignment horizontal="center" vertical="center" wrapText="1"/>
    </xf>
    <xf numFmtId="0" fontId="53" fillId="8" borderId="23" xfId="0" applyFont="1" applyFill="1" applyBorder="1" applyAlignment="1">
      <alignment horizontal="center" vertical="center" wrapText="1"/>
    </xf>
    <xf numFmtId="0" fontId="53" fillId="8" borderId="2" xfId="0" applyFont="1" applyFill="1" applyBorder="1" applyAlignment="1">
      <alignment horizontal="center" vertical="center" wrapText="1"/>
    </xf>
    <xf numFmtId="0" fontId="58" fillId="9" borderId="10" xfId="0" applyFont="1" applyFill="1" applyBorder="1" applyAlignment="1">
      <alignment horizontal="center" vertical="center" wrapText="1"/>
    </xf>
    <xf numFmtId="0" fontId="58" fillId="2" borderId="0" xfId="0" applyFont="1" applyFill="1" applyAlignment="1">
      <alignment horizontal="center" vertical="center" wrapText="1"/>
    </xf>
    <xf numFmtId="0" fontId="59" fillId="9" borderId="29" xfId="0" applyFont="1" applyFill="1" applyBorder="1" applyAlignment="1">
      <alignment horizontal="center" vertical="center" wrapText="1"/>
    </xf>
    <xf numFmtId="0" fontId="59" fillId="9" borderId="2" xfId="0" applyFont="1" applyFill="1" applyBorder="1" applyAlignment="1">
      <alignment horizontal="center" vertical="center" wrapText="1"/>
    </xf>
    <xf numFmtId="0" fontId="59" fillId="9" borderId="10" xfId="0" applyFont="1" applyFill="1" applyBorder="1" applyAlignment="1">
      <alignment horizontal="center" vertical="center" wrapText="1"/>
    </xf>
    <xf numFmtId="0" fontId="58" fillId="9" borderId="29" xfId="0" applyFont="1" applyFill="1" applyBorder="1" applyAlignment="1">
      <alignment horizontal="center" vertical="center" wrapText="1"/>
    </xf>
    <xf numFmtId="0" fontId="58" fillId="9" borderId="2" xfId="0" applyFont="1" applyFill="1" applyBorder="1" applyAlignment="1">
      <alignment horizontal="center" vertical="center" wrapText="1"/>
    </xf>
    <xf numFmtId="0" fontId="60" fillId="2" borderId="0" xfId="0" applyFont="1" applyFill="1" applyAlignment="1">
      <alignment horizontal="center" vertical="center" wrapText="1"/>
    </xf>
    <xf numFmtId="0" fontId="53" fillId="2" borderId="0" xfId="0" applyFont="1" applyFill="1" applyAlignment="1">
      <alignment vertical="center" wrapText="1"/>
    </xf>
    <xf numFmtId="0" fontId="53" fillId="12" borderId="27" xfId="0" applyFont="1" applyFill="1" applyBorder="1" applyAlignment="1">
      <alignment horizontal="center" vertical="center" wrapText="1"/>
    </xf>
    <xf numFmtId="0" fontId="53" fillId="0" borderId="24"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4" xfId="0" applyFont="1" applyBorder="1" applyAlignment="1">
      <alignment horizontal="center" vertical="center" wrapText="1"/>
    </xf>
    <xf numFmtId="0" fontId="53" fillId="2" borderId="0" xfId="0" applyFont="1" applyFill="1" applyAlignment="1">
      <alignment horizontal="center" vertical="center" wrapText="1"/>
    </xf>
    <xf numFmtId="0" fontId="62" fillId="12" borderId="13" xfId="0" applyFont="1" applyFill="1" applyBorder="1" applyAlignment="1">
      <alignment horizontal="center" vertical="center" wrapText="1"/>
    </xf>
    <xf numFmtId="0" fontId="62" fillId="12" borderId="3" xfId="0" applyFont="1" applyFill="1" applyBorder="1" applyAlignment="1">
      <alignment horizontal="center" vertical="center" wrapText="1"/>
    </xf>
    <xf numFmtId="0" fontId="62" fillId="12" borderId="4" xfId="0" applyFont="1" applyFill="1" applyBorder="1" applyAlignment="1">
      <alignment horizontal="center" vertical="center" wrapText="1"/>
    </xf>
    <xf numFmtId="0" fontId="53" fillId="12" borderId="31" xfId="0" applyFont="1" applyFill="1" applyBorder="1" applyAlignment="1">
      <alignment horizontal="center" vertical="center" wrapText="1"/>
    </xf>
    <xf numFmtId="0" fontId="53" fillId="0" borderId="36" xfId="0" applyFont="1" applyBorder="1" applyAlignment="1">
      <alignment horizontal="center" vertical="center" wrapText="1"/>
    </xf>
    <xf numFmtId="0" fontId="62" fillId="12" borderId="16" xfId="0" applyFont="1" applyFill="1" applyBorder="1" applyAlignment="1">
      <alignment horizontal="center" vertical="center" wrapText="1"/>
    </xf>
    <xf numFmtId="0" fontId="62" fillId="12" borderId="1" xfId="0" applyFont="1" applyFill="1" applyBorder="1" applyAlignment="1">
      <alignment horizontal="center" vertical="center" wrapText="1"/>
    </xf>
    <xf numFmtId="0" fontId="53" fillId="4" borderId="0" xfId="0" applyFont="1" applyFill="1" applyAlignment="1">
      <alignment horizontal="left" vertical="center" wrapText="1"/>
    </xf>
    <xf numFmtId="0" fontId="54" fillId="12" borderId="32" xfId="0" applyFont="1" applyFill="1" applyBorder="1" applyAlignment="1">
      <alignment horizontal="center" wrapText="1"/>
    </xf>
    <xf numFmtId="0" fontId="54" fillId="0" borderId="0" xfId="0" applyFont="1" applyAlignment="1">
      <alignment horizontal="center" wrapText="1"/>
    </xf>
    <xf numFmtId="0" fontId="54" fillId="0" borderId="18" xfId="0" applyFont="1" applyBorder="1" applyAlignment="1">
      <alignment horizontal="center" wrapText="1"/>
    </xf>
    <xf numFmtId="0" fontId="54" fillId="2" borderId="0" xfId="0" applyFont="1" applyFill="1" applyAlignment="1">
      <alignment horizontal="center" wrapText="1"/>
    </xf>
    <xf numFmtId="0" fontId="59" fillId="12" borderId="17" xfId="0" applyFont="1" applyFill="1" applyBorder="1" applyAlignment="1">
      <alignment horizontal="center" vertical="center" wrapText="1"/>
    </xf>
    <xf numFmtId="0" fontId="59" fillId="12" borderId="18" xfId="0" applyFont="1" applyFill="1" applyBorder="1" applyAlignment="1">
      <alignment horizontal="center" wrapText="1"/>
    </xf>
    <xf numFmtId="0" fontId="63" fillId="4" borderId="0" xfId="0" applyFont="1" applyFill="1" applyAlignment="1">
      <alignment horizontal="left" vertical="center" wrapText="1"/>
    </xf>
    <xf numFmtId="0" fontId="11" fillId="2" borderId="0" xfId="1" applyFill="1" applyBorder="1" applyAlignment="1">
      <alignment horizontal="center" wrapText="1"/>
    </xf>
    <xf numFmtId="0" fontId="54" fillId="12" borderId="35" xfId="0" applyFont="1" applyFill="1" applyBorder="1" applyAlignment="1">
      <alignment horizontal="center" wrapText="1"/>
    </xf>
    <xf numFmtId="0" fontId="62" fillId="12" borderId="33" xfId="0" applyFont="1" applyFill="1" applyBorder="1" applyAlignment="1">
      <alignment horizontal="center" vertical="center" wrapText="1"/>
    </xf>
    <xf numFmtId="0" fontId="59" fillId="12" borderId="34" xfId="0" applyFont="1" applyFill="1" applyBorder="1" applyAlignment="1">
      <alignment horizontal="center" vertical="center" wrapText="1"/>
    </xf>
    <xf numFmtId="0" fontId="59" fillId="12" borderId="40" xfId="0" applyFont="1" applyFill="1" applyBorder="1" applyAlignment="1">
      <alignment horizontal="center" wrapText="1"/>
    </xf>
    <xf numFmtId="0" fontId="54" fillId="2" borderId="0" xfId="0" applyFont="1" applyFill="1" applyAlignment="1">
      <alignment wrapText="1"/>
    </xf>
    <xf numFmtId="0" fontId="54" fillId="0" borderId="0" xfId="0" applyFont="1" applyAlignment="1">
      <alignment horizontal="center" vertical="center" wrapText="1"/>
    </xf>
    <xf numFmtId="0" fontId="48" fillId="0" borderId="15" xfId="0" applyFont="1" applyBorder="1" applyAlignment="1">
      <alignment vertical="center"/>
    </xf>
    <xf numFmtId="0" fontId="0" fillId="0" borderId="0" xfId="0" applyAlignment="1">
      <alignment horizontal="center"/>
    </xf>
    <xf numFmtId="0" fontId="0" fillId="15" borderId="0" xfId="0" applyFill="1"/>
    <xf numFmtId="0" fontId="2" fillId="6" borderId="41" xfId="0" applyFont="1" applyFill="1" applyBorder="1" applyAlignment="1">
      <alignment vertical="top" wrapText="1"/>
    </xf>
    <xf numFmtId="0" fontId="0" fillId="6" borderId="57" xfId="0" applyFill="1" applyBorder="1" applyAlignment="1">
      <alignment horizontal="center" vertical="top" wrapText="1"/>
    </xf>
    <xf numFmtId="0" fontId="66" fillId="6" borderId="30" xfId="0" applyFont="1" applyFill="1" applyBorder="1" applyAlignment="1">
      <alignment vertical="top" wrapText="1"/>
    </xf>
    <xf numFmtId="0" fontId="25" fillId="12" borderId="43" xfId="0" applyFont="1" applyFill="1" applyBorder="1" applyAlignment="1">
      <alignment vertical="center" wrapText="1"/>
    </xf>
    <xf numFmtId="0" fontId="23" fillId="12" borderId="43" xfId="0" quotePrefix="1" applyFont="1" applyFill="1" applyBorder="1" applyAlignment="1">
      <alignment horizontal="left" vertical="center" wrapText="1"/>
    </xf>
    <xf numFmtId="0" fontId="67" fillId="12" borderId="43" xfId="0" applyFont="1" applyFill="1" applyBorder="1" applyAlignment="1">
      <alignment horizontal="left" vertical="center"/>
    </xf>
    <xf numFmtId="0" fontId="23" fillId="12" borderId="41" xfId="0" applyFont="1" applyFill="1" applyBorder="1" applyAlignment="1">
      <alignment vertical="top" wrapText="1"/>
    </xf>
    <xf numFmtId="0" fontId="23" fillId="12" borderId="44" xfId="0" applyFont="1" applyFill="1" applyBorder="1" applyAlignment="1">
      <alignment vertical="top" wrapText="1"/>
    </xf>
    <xf numFmtId="0" fontId="27" fillId="12" borderId="43" xfId="0" applyFont="1" applyFill="1" applyBorder="1" applyAlignment="1">
      <alignment vertical="center" wrapText="1"/>
    </xf>
    <xf numFmtId="0" fontId="23" fillId="12" borderId="43" xfId="0" applyFont="1" applyFill="1" applyBorder="1" applyAlignment="1">
      <alignment vertical="top" wrapText="1"/>
    </xf>
    <xf numFmtId="0" fontId="28" fillId="12" borderId="43" xfId="0" applyFont="1" applyFill="1" applyBorder="1" applyAlignment="1">
      <alignment vertical="top" wrapText="1"/>
    </xf>
    <xf numFmtId="0" fontId="28" fillId="12" borderId="43" xfId="0" applyFont="1" applyFill="1" applyBorder="1" applyAlignment="1">
      <alignment horizontal="left" vertical="center" wrapText="1"/>
    </xf>
    <xf numFmtId="0" fontId="28" fillId="12" borderId="45" xfId="0" applyFont="1" applyFill="1" applyBorder="1" applyAlignment="1">
      <alignment vertical="top" wrapText="1"/>
    </xf>
    <xf numFmtId="0" fontId="13" fillId="2" borderId="0" xfId="0" applyFont="1" applyFill="1" applyAlignment="1">
      <alignment horizontal="center" vertical="center" wrapText="1"/>
    </xf>
    <xf numFmtId="0" fontId="39" fillId="2" borderId="0" xfId="1" applyFont="1" applyFill="1" applyBorder="1" applyAlignment="1">
      <alignment horizontal="center" vertical="center" wrapText="1"/>
    </xf>
    <xf numFmtId="0" fontId="11" fillId="2" borderId="0" xfId="1" applyFill="1" applyBorder="1" applyAlignment="1">
      <alignment wrapText="1"/>
    </xf>
    <xf numFmtId="0" fontId="12" fillId="2" borderId="0" xfId="0" applyFont="1" applyFill="1" applyAlignment="1">
      <alignment vertical="center" wrapText="1"/>
    </xf>
    <xf numFmtId="0" fontId="14" fillId="2" borderId="0" xfId="0" applyFont="1" applyFill="1" applyAlignment="1">
      <alignment horizontal="center" vertical="center" wrapText="1"/>
    </xf>
    <xf numFmtId="0" fontId="14" fillId="2" borderId="0" xfId="0" applyFont="1" applyFill="1" applyAlignment="1">
      <alignment horizontal="left" vertical="center"/>
    </xf>
    <xf numFmtId="0" fontId="35" fillId="2" borderId="0" xfId="0" applyFont="1" applyFill="1" applyAlignment="1">
      <alignment horizontal="center" vertical="center" wrapText="1"/>
    </xf>
    <xf numFmtId="0" fontId="16" fillId="2" borderId="0" xfId="0" applyFont="1" applyFill="1" applyAlignment="1">
      <alignment horizontal="center" vertical="center" wrapText="1"/>
    </xf>
    <xf numFmtId="0" fontId="17" fillId="2" borderId="0" xfId="0" applyFont="1" applyFill="1" applyAlignment="1">
      <alignment horizontal="center" vertical="center" wrapText="1"/>
    </xf>
    <xf numFmtId="0" fontId="39" fillId="2" borderId="0" xfId="1" applyFont="1" applyFill="1" applyBorder="1" applyAlignment="1">
      <alignment horizontal="center" wrapText="1"/>
    </xf>
    <xf numFmtId="0" fontId="12" fillId="2" borderId="0" xfId="0" applyFont="1" applyFill="1" applyAlignment="1">
      <alignment horizontal="center" wrapText="1"/>
    </xf>
    <xf numFmtId="0" fontId="52" fillId="2" borderId="29" xfId="0" applyFont="1" applyFill="1" applyBorder="1" applyAlignment="1">
      <alignment horizontal="center" vertical="center" wrapText="1"/>
    </xf>
    <xf numFmtId="0" fontId="0" fillId="0" borderId="15" xfId="0" applyBorder="1"/>
    <xf numFmtId="0" fontId="62" fillId="12" borderId="2" xfId="0" applyFont="1" applyFill="1" applyBorder="1" applyAlignment="1">
      <alignment horizontal="left" vertical="center" wrapText="1"/>
    </xf>
    <xf numFmtId="0" fontId="62" fillId="12" borderId="2" xfId="0" applyFont="1" applyFill="1" applyBorder="1" applyAlignment="1">
      <alignment horizontal="center" vertical="center" wrapText="1"/>
    </xf>
    <xf numFmtId="0" fontId="62" fillId="12" borderId="10" xfId="0" applyFont="1" applyFill="1" applyBorder="1" applyAlignment="1">
      <alignment horizontal="left" vertical="center" wrapText="1"/>
    </xf>
    <xf numFmtId="0" fontId="59" fillId="12" borderId="10" xfId="0" applyFont="1" applyFill="1" applyBorder="1" applyAlignment="1">
      <alignment horizontal="left" vertical="center" wrapText="1"/>
    </xf>
    <xf numFmtId="0" fontId="59" fillId="12" borderId="13" xfId="0" applyFont="1" applyFill="1" applyBorder="1" applyAlignment="1">
      <alignment horizontal="left" vertical="center" wrapText="1"/>
    </xf>
    <xf numFmtId="0" fontId="59" fillId="12" borderId="10" xfId="1" applyFont="1" applyFill="1" applyBorder="1" applyAlignment="1">
      <alignment horizontal="left" vertical="center" wrapText="1"/>
    </xf>
    <xf numFmtId="0" fontId="59" fillId="12" borderId="22" xfId="0" applyFont="1" applyFill="1" applyBorder="1" applyAlignment="1">
      <alignment horizontal="center" vertical="center" wrapText="1"/>
    </xf>
    <xf numFmtId="0" fontId="69" fillId="9" borderId="30" xfId="0" applyFont="1" applyFill="1" applyBorder="1" applyAlignment="1">
      <alignment horizontal="center" vertical="center" wrapText="1"/>
    </xf>
    <xf numFmtId="0" fontId="27" fillId="12" borderId="30" xfId="0" applyFont="1" applyFill="1" applyBorder="1" applyAlignment="1">
      <alignment horizontal="center" vertical="center" wrapText="1"/>
    </xf>
    <xf numFmtId="0" fontId="24" fillId="12" borderId="0" xfId="0" applyFont="1" applyFill="1" applyAlignment="1">
      <alignment vertical="center"/>
    </xf>
    <xf numFmtId="0" fontId="67" fillId="12" borderId="39" xfId="1" applyFont="1" applyFill="1" applyBorder="1" applyAlignment="1">
      <alignment horizontal="center" vertical="center" wrapText="1"/>
    </xf>
    <xf numFmtId="0" fontId="24" fillId="12" borderId="32" xfId="0" applyFont="1" applyFill="1" applyBorder="1"/>
    <xf numFmtId="0" fontId="41" fillId="12" borderId="32" xfId="1" applyFont="1" applyFill="1" applyBorder="1" applyAlignment="1">
      <alignment wrapText="1"/>
    </xf>
    <xf numFmtId="0" fontId="24" fillId="12" borderId="0" xfId="0" applyFont="1" applyFill="1" applyAlignment="1">
      <alignment wrapText="1"/>
    </xf>
    <xf numFmtId="0" fontId="67" fillId="12" borderId="32" xfId="1" applyFont="1" applyFill="1" applyBorder="1" applyAlignment="1">
      <alignment horizontal="center" wrapText="1"/>
    </xf>
    <xf numFmtId="0" fontId="24" fillId="12" borderId="35" xfId="0" applyFont="1" applyFill="1" applyBorder="1"/>
    <xf numFmtId="0" fontId="46" fillId="6" borderId="2" xfId="0" applyFont="1" applyFill="1" applyBorder="1" applyAlignment="1">
      <alignment horizontal="center" vertical="center"/>
    </xf>
    <xf numFmtId="0" fontId="71" fillId="6" borderId="54" xfId="0" applyFont="1" applyFill="1" applyBorder="1" applyAlignment="1">
      <alignment horizontal="center" vertical="center" wrapText="1"/>
    </xf>
    <xf numFmtId="0" fontId="71" fillId="6" borderId="55" xfId="0" applyFont="1" applyFill="1" applyBorder="1" applyAlignment="1">
      <alignment horizontal="center" vertical="center"/>
    </xf>
    <xf numFmtId="0" fontId="71" fillId="6" borderId="56" xfId="0" applyFont="1" applyFill="1" applyBorder="1" applyAlignment="1">
      <alignment horizontal="center" vertical="center" wrapText="1"/>
    </xf>
    <xf numFmtId="0" fontId="71" fillId="9" borderId="29" xfId="0" applyFont="1" applyFill="1" applyBorder="1" applyAlignment="1">
      <alignment horizontal="center" vertical="center" wrapText="1"/>
    </xf>
    <xf numFmtId="0" fontId="71" fillId="9" borderId="2" xfId="0" applyFont="1" applyFill="1" applyBorder="1" applyAlignment="1">
      <alignment horizontal="center" vertical="center" wrapText="1"/>
    </xf>
    <xf numFmtId="0" fontId="72" fillId="9" borderId="30" xfId="1" applyFont="1" applyFill="1" applyBorder="1" applyAlignment="1">
      <alignment horizontal="center" vertical="center" wrapText="1"/>
    </xf>
    <xf numFmtId="0" fontId="24" fillId="12" borderId="2" xfId="0" applyFont="1" applyFill="1" applyBorder="1" applyAlignment="1">
      <alignment horizontal="left" vertical="top"/>
    </xf>
    <xf numFmtId="0" fontId="24" fillId="12" borderId="2" xfId="0" applyFont="1" applyFill="1" applyBorder="1" applyAlignment="1">
      <alignment horizontal="left" vertical="top" wrapText="1"/>
    </xf>
    <xf numFmtId="0" fontId="24" fillId="12" borderId="2" xfId="0" applyFont="1" applyFill="1" applyBorder="1"/>
    <xf numFmtId="0" fontId="74" fillId="6" borderId="2" xfId="0" applyFont="1" applyFill="1" applyBorder="1" applyAlignment="1">
      <alignment horizontal="center" vertical="center" wrapText="1"/>
    </xf>
    <xf numFmtId="0" fontId="76" fillId="0" borderId="2" xfId="0" applyFont="1" applyBorder="1" applyAlignment="1">
      <alignment horizontal="center" vertical="center" wrapText="1"/>
    </xf>
    <xf numFmtId="0" fontId="76" fillId="0" borderId="2" xfId="0" applyFont="1" applyBorder="1" applyAlignment="1">
      <alignment vertical="center" wrapText="1"/>
    </xf>
    <xf numFmtId="0" fontId="78" fillId="0" borderId="2" xfId="0" applyFont="1" applyBorder="1" applyAlignment="1">
      <alignment vertical="center" wrapText="1"/>
    </xf>
    <xf numFmtId="0" fontId="76" fillId="2" borderId="2" xfId="0" applyFont="1" applyFill="1" applyBorder="1" applyAlignment="1">
      <alignment vertical="center" wrapText="1"/>
    </xf>
    <xf numFmtId="167" fontId="76" fillId="0" borderId="2" xfId="2" applyNumberFormat="1" applyFont="1" applyFill="1" applyBorder="1" applyAlignment="1">
      <alignment vertical="center" wrapText="1"/>
    </xf>
    <xf numFmtId="0" fontId="76" fillId="2" borderId="2" xfId="0" applyFont="1" applyFill="1" applyBorder="1" applyAlignment="1">
      <alignment horizontal="center" vertical="center" wrapText="1"/>
    </xf>
    <xf numFmtId="0" fontId="79" fillId="2" borderId="2" xfId="0" applyFont="1" applyFill="1" applyBorder="1" applyAlignment="1">
      <alignment horizontal="center"/>
    </xf>
    <xf numFmtId="0" fontId="79" fillId="2" borderId="2" xfId="0" applyFont="1" applyFill="1" applyBorder="1" applyAlignment="1">
      <alignment horizontal="center" vertical="center"/>
    </xf>
    <xf numFmtId="0" fontId="78" fillId="2" borderId="2" xfId="0" applyFont="1" applyFill="1" applyBorder="1" applyAlignment="1">
      <alignment horizontal="center" vertical="center"/>
    </xf>
    <xf numFmtId="0" fontId="78" fillId="2" borderId="2" xfId="0" applyFont="1" applyFill="1" applyBorder="1" applyAlignment="1">
      <alignment vertical="center" wrapText="1"/>
    </xf>
    <xf numFmtId="167" fontId="76" fillId="0" borderId="2" xfId="2" applyNumberFormat="1" applyFont="1" applyFill="1" applyBorder="1" applyAlignment="1">
      <alignment horizontal="left" vertical="center" wrapText="1"/>
    </xf>
    <xf numFmtId="0" fontId="21" fillId="0" borderId="2" xfId="0" applyFont="1" applyBorder="1" applyAlignment="1">
      <alignment horizontal="center"/>
    </xf>
    <xf numFmtId="0" fontId="76" fillId="0" borderId="15" xfId="0" applyFont="1" applyBorder="1" applyAlignment="1">
      <alignment horizontal="left" vertical="center" wrapText="1"/>
    </xf>
    <xf numFmtId="0" fontId="76" fillId="0" borderId="15" xfId="0" applyFont="1" applyBorder="1" applyAlignment="1">
      <alignment horizontal="center" vertical="center" wrapText="1"/>
    </xf>
    <xf numFmtId="0" fontId="76" fillId="0" borderId="2" xfId="0" applyFont="1" applyBorder="1" applyAlignment="1">
      <alignment horizontal="left" vertical="center" wrapText="1"/>
    </xf>
    <xf numFmtId="0" fontId="78" fillId="0" borderId="2" xfId="0" applyFont="1" applyBorder="1"/>
    <xf numFmtId="0" fontId="76" fillId="0" borderId="15" xfId="0" applyFont="1" applyBorder="1" applyAlignment="1">
      <alignment vertical="center" wrapText="1"/>
    </xf>
    <xf numFmtId="167" fontId="76" fillId="0" borderId="15" xfId="2" applyNumberFormat="1" applyFont="1" applyFill="1" applyBorder="1" applyAlignment="1">
      <alignment horizontal="left" vertical="center" wrapText="1"/>
    </xf>
    <xf numFmtId="0" fontId="78" fillId="0" borderId="15" xfId="0" applyFont="1" applyBorder="1"/>
    <xf numFmtId="0" fontId="78" fillId="0" borderId="15" xfId="0" applyFont="1" applyBorder="1" applyAlignment="1">
      <alignment horizontal="center" vertical="center"/>
    </xf>
    <xf numFmtId="0" fontId="78" fillId="0" borderId="2" xfId="0" applyFont="1" applyBorder="1" applyAlignment="1">
      <alignment horizontal="center" vertical="center"/>
    </xf>
    <xf numFmtId="0" fontId="78" fillId="0" borderId="2" xfId="0" applyFont="1" applyBorder="1" applyAlignment="1">
      <alignment wrapText="1"/>
    </xf>
    <xf numFmtId="0" fontId="78" fillId="0" borderId="2" xfId="0" applyFont="1" applyBorder="1" applyAlignment="1">
      <alignment horizontal="center" wrapText="1"/>
    </xf>
    <xf numFmtId="168" fontId="78" fillId="0" borderId="2" xfId="3" applyNumberFormat="1" applyFont="1" applyBorder="1" applyAlignment="1">
      <alignment wrapText="1"/>
    </xf>
    <xf numFmtId="0" fontId="76" fillId="0" borderId="15" xfId="0" applyFont="1" applyBorder="1" applyAlignment="1">
      <alignment horizontal="right" vertical="center" wrapText="1"/>
    </xf>
    <xf numFmtId="0" fontId="0" fillId="6" borderId="2" xfId="0" applyFill="1" applyBorder="1"/>
    <xf numFmtId="0" fontId="12" fillId="0" borderId="2" xfId="0" applyFont="1" applyBorder="1" applyAlignment="1">
      <alignment vertical="center"/>
    </xf>
    <xf numFmtId="0" fontId="74" fillId="6" borderId="2" xfId="0" applyFont="1" applyFill="1" applyBorder="1" applyAlignment="1">
      <alignment horizontal="center" vertical="center"/>
    </xf>
    <xf numFmtId="0" fontId="78" fillId="0" borderId="2" xfId="0" applyFont="1" applyBorder="1" applyAlignment="1">
      <alignment horizontal="center"/>
    </xf>
    <xf numFmtId="0" fontId="79" fillId="0" borderId="2" xfId="0" applyFont="1" applyBorder="1" applyAlignment="1">
      <alignment horizontal="center"/>
    </xf>
    <xf numFmtId="0" fontId="12" fillId="0" borderId="2" xfId="0" applyFont="1" applyBorder="1"/>
    <xf numFmtId="0" fontId="80" fillId="0" borderId="2" xfId="0" applyFont="1" applyBorder="1" applyAlignment="1">
      <alignment vertical="center" wrapText="1"/>
    </xf>
    <xf numFmtId="0" fontId="15" fillId="0" borderId="2" xfId="0" applyFont="1" applyBorder="1"/>
    <xf numFmtId="0" fontId="76" fillId="0" borderId="2" xfId="0" applyFont="1" applyBorder="1" applyAlignment="1">
      <alignment horizontal="right" vertical="center" wrapText="1"/>
    </xf>
    <xf numFmtId="0" fontId="76" fillId="2" borderId="2" xfId="0" applyFont="1" applyFill="1" applyBorder="1" applyAlignment="1">
      <alignment horizontal="left" vertical="center" wrapText="1"/>
    </xf>
    <xf numFmtId="0" fontId="12" fillId="0" borderId="2" xfId="0" applyFont="1" applyBorder="1" applyAlignment="1">
      <alignment wrapText="1"/>
    </xf>
    <xf numFmtId="0" fontId="12" fillId="0" borderId="2" xfId="0" applyFont="1" applyBorder="1" applyAlignment="1">
      <alignment horizontal="center" wrapText="1"/>
    </xf>
    <xf numFmtId="168" fontId="12" fillId="0" borderId="2" xfId="3" applyNumberFormat="1" applyFont="1" applyBorder="1" applyAlignment="1">
      <alignment wrapText="1"/>
    </xf>
    <xf numFmtId="0" fontId="12" fillId="0" borderId="2" xfId="0" applyFont="1" applyBorder="1" applyAlignment="1">
      <alignment horizontal="center" vertical="center"/>
    </xf>
    <xf numFmtId="0" fontId="24" fillId="12" borderId="2" xfId="0" applyFont="1" applyFill="1" applyBorder="1" applyAlignment="1">
      <alignment vertical="top" wrapText="1"/>
    </xf>
    <xf numFmtId="0" fontId="15" fillId="8" borderId="29"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74" fillId="6" borderId="23" xfId="0" applyFont="1" applyFill="1" applyBorder="1" applyAlignment="1">
      <alignment horizontal="center" vertical="center"/>
    </xf>
    <xf numFmtId="0" fontId="79" fillId="2" borderId="23" xfId="0" applyFont="1" applyFill="1" applyBorder="1" applyAlignment="1">
      <alignment horizontal="center"/>
    </xf>
    <xf numFmtId="0" fontId="78" fillId="0" borderId="23" xfId="0" applyFont="1" applyBorder="1"/>
    <xf numFmtId="0" fontId="78" fillId="0" borderId="23" xfId="0" applyFont="1" applyBorder="1" applyAlignment="1">
      <alignment horizontal="center" wrapText="1"/>
    </xf>
    <xf numFmtId="0" fontId="81" fillId="0" borderId="3" xfId="0" applyFont="1" applyBorder="1" applyAlignment="1">
      <alignment wrapText="1"/>
    </xf>
    <xf numFmtId="0" fontId="81" fillId="0" borderId="3" xfId="0" applyFont="1" applyBorder="1" applyAlignment="1">
      <alignment horizontal="center" wrapText="1"/>
    </xf>
    <xf numFmtId="0" fontId="82" fillId="6" borderId="3" xfId="0" applyFont="1" applyFill="1" applyBorder="1" applyAlignment="1">
      <alignment wrapText="1"/>
    </xf>
    <xf numFmtId="44" fontId="82" fillId="6" borderId="3" xfId="2" applyFont="1" applyFill="1" applyBorder="1" applyAlignment="1">
      <alignment wrapText="1"/>
    </xf>
    <xf numFmtId="0" fontId="74" fillId="6" borderId="29" xfId="0" applyFont="1" applyFill="1" applyBorder="1" applyAlignment="1">
      <alignment horizontal="center" vertical="center" wrapText="1"/>
    </xf>
    <xf numFmtId="0" fontId="74" fillId="6" borderId="30" xfId="0" applyFont="1" applyFill="1" applyBorder="1" applyAlignment="1">
      <alignment horizontal="center" vertical="center" wrapText="1"/>
    </xf>
    <xf numFmtId="0" fontId="15" fillId="8" borderId="30" xfId="0" applyFont="1" applyFill="1" applyBorder="1" applyAlignment="1">
      <alignment horizontal="center" vertical="center" wrapText="1"/>
    </xf>
    <xf numFmtId="0" fontId="76" fillId="2" borderId="30" xfId="0" applyFont="1" applyFill="1" applyBorder="1" applyAlignment="1">
      <alignment horizontal="center" vertical="center" wrapText="1"/>
    </xf>
    <xf numFmtId="0" fontId="76" fillId="0" borderId="30" xfId="0" applyFont="1" applyBorder="1" applyAlignment="1">
      <alignment horizontal="center" vertical="center" wrapText="1"/>
    </xf>
    <xf numFmtId="0" fontId="78" fillId="0" borderId="30" xfId="0" applyFont="1" applyBorder="1" applyAlignment="1">
      <alignment wrapText="1"/>
    </xf>
    <xf numFmtId="0" fontId="76" fillId="0" borderId="28" xfId="0" applyFont="1" applyBorder="1" applyAlignment="1">
      <alignment horizontal="center" vertical="center" wrapText="1"/>
    </xf>
    <xf numFmtId="0" fontId="81" fillId="0" borderId="4" xfId="0" applyFont="1" applyBorder="1" applyAlignment="1">
      <alignment wrapText="1"/>
    </xf>
    <xf numFmtId="0" fontId="12" fillId="0" borderId="10" xfId="0" applyFont="1" applyBorder="1" applyAlignment="1">
      <alignment wrapText="1"/>
    </xf>
    <xf numFmtId="0" fontId="81" fillId="0" borderId="24" xfId="0" applyFont="1" applyBorder="1" applyAlignment="1">
      <alignment wrapText="1"/>
    </xf>
    <xf numFmtId="0" fontId="12" fillId="0" borderId="23" xfId="0" applyFont="1" applyBorder="1" applyAlignment="1">
      <alignment wrapText="1"/>
    </xf>
    <xf numFmtId="0" fontId="3" fillId="2" borderId="0" xfId="0" applyFont="1" applyFill="1" applyAlignment="1">
      <alignment horizontal="center" vertical="center"/>
    </xf>
    <xf numFmtId="0" fontId="74" fillId="2" borderId="0" xfId="0" applyFont="1" applyFill="1" applyAlignment="1">
      <alignment horizontal="center" vertical="center" wrapText="1"/>
    </xf>
    <xf numFmtId="0" fontId="15" fillId="2" borderId="0" xfId="0" applyFont="1" applyFill="1" applyAlignment="1">
      <alignment horizontal="center" vertical="center" wrapText="1"/>
    </xf>
    <xf numFmtId="0" fontId="76" fillId="2" borderId="0" xfId="0" applyFont="1" applyFill="1" applyAlignment="1">
      <alignment horizontal="center" vertical="center" wrapText="1"/>
    </xf>
    <xf numFmtId="0" fontId="78" fillId="2" borderId="0" xfId="0" applyFont="1" applyFill="1" applyAlignment="1">
      <alignment wrapText="1"/>
    </xf>
    <xf numFmtId="0" fontId="81" fillId="2" borderId="0" xfId="0" applyFont="1" applyFill="1" applyAlignment="1">
      <alignment wrapText="1"/>
    </xf>
    <xf numFmtId="0" fontId="12" fillId="2" borderId="0" xfId="0" applyFont="1" applyFill="1" applyAlignment="1">
      <alignment wrapText="1"/>
    </xf>
    <xf numFmtId="0" fontId="83" fillId="6" borderId="29" xfId="0" applyFont="1" applyFill="1" applyBorder="1" applyAlignment="1">
      <alignment horizontal="center" vertical="center" wrapText="1"/>
    </xf>
    <xf numFmtId="0" fontId="83" fillId="6" borderId="2" xfId="0" applyFont="1" applyFill="1" applyBorder="1" applyAlignment="1">
      <alignment horizontal="center" vertical="center" wrapText="1"/>
    </xf>
    <xf numFmtId="0" fontId="16" fillId="9" borderId="29" xfId="0" applyFont="1" applyFill="1" applyBorder="1" applyAlignment="1">
      <alignment horizontal="center" vertical="center" wrapText="1"/>
    </xf>
    <xf numFmtId="0" fontId="16" fillId="9" borderId="11" xfId="0" applyFont="1" applyFill="1" applyBorder="1" applyAlignment="1">
      <alignment horizontal="center" vertical="center" wrapText="1"/>
    </xf>
    <xf numFmtId="0" fontId="12" fillId="0" borderId="10" xfId="0" applyFont="1" applyBorder="1"/>
    <xf numFmtId="0" fontId="12" fillId="0" borderId="23" xfId="0" applyFont="1" applyBorder="1"/>
    <xf numFmtId="0" fontId="0" fillId="12" borderId="0" xfId="0" applyFill="1"/>
    <xf numFmtId="0" fontId="12" fillId="12" borderId="0" xfId="0" applyFont="1" applyFill="1" applyAlignment="1">
      <alignment vertical="center"/>
    </xf>
    <xf numFmtId="0" fontId="12" fillId="12" borderId="0" xfId="0" applyFont="1" applyFill="1"/>
    <xf numFmtId="0" fontId="15" fillId="12" borderId="0" xfId="0" applyFont="1" applyFill="1"/>
    <xf numFmtId="0" fontId="0" fillId="6" borderId="23" xfId="0" applyFill="1" applyBorder="1"/>
    <xf numFmtId="0" fontId="12" fillId="0" borderId="23" xfId="0" applyFont="1" applyBorder="1" applyAlignment="1">
      <alignment vertical="center"/>
    </xf>
    <xf numFmtId="0" fontId="15" fillId="0" borderId="23" xfId="0" applyFont="1" applyBorder="1"/>
    <xf numFmtId="0" fontId="12" fillId="0" borderId="24" xfId="0" applyFont="1" applyBorder="1"/>
    <xf numFmtId="0" fontId="12" fillId="0" borderId="3" xfId="0" applyFont="1" applyBorder="1"/>
    <xf numFmtId="0" fontId="74" fillId="6" borderId="29" xfId="0" applyFont="1" applyFill="1" applyBorder="1" applyAlignment="1">
      <alignment horizontal="center" vertical="center"/>
    </xf>
    <xf numFmtId="0" fontId="74" fillId="6" borderId="30" xfId="0" applyFont="1" applyFill="1" applyBorder="1" applyAlignment="1">
      <alignment horizontal="center" vertical="center"/>
    </xf>
    <xf numFmtId="0" fontId="79" fillId="2" borderId="29" xfId="0" applyFont="1" applyFill="1" applyBorder="1" applyAlignment="1">
      <alignment horizontal="center"/>
    </xf>
    <xf numFmtId="0" fontId="79" fillId="0" borderId="30" xfId="0" applyFont="1" applyBorder="1" applyAlignment="1">
      <alignment horizontal="center"/>
    </xf>
    <xf numFmtId="0" fontId="21" fillId="0" borderId="30" xfId="0" applyFont="1" applyBorder="1" applyAlignment="1">
      <alignment horizontal="center"/>
    </xf>
    <xf numFmtId="0" fontId="79" fillId="2" borderId="30" xfId="0" applyFont="1" applyFill="1" applyBorder="1" applyAlignment="1">
      <alignment horizontal="center"/>
    </xf>
    <xf numFmtId="0" fontId="78" fillId="0" borderId="29" xfId="0" applyFont="1" applyBorder="1"/>
    <xf numFmtId="0" fontId="78" fillId="0" borderId="30" xfId="0" applyFont="1" applyBorder="1"/>
    <xf numFmtId="0" fontId="78" fillId="0" borderId="29" xfId="0" applyFont="1" applyBorder="1" applyAlignment="1">
      <alignment horizontal="center" wrapText="1"/>
    </xf>
    <xf numFmtId="0" fontId="78" fillId="0" borderId="7" xfId="0" applyFont="1" applyBorder="1"/>
    <xf numFmtId="0" fontId="78" fillId="0" borderId="28" xfId="0" applyFont="1" applyBorder="1"/>
    <xf numFmtId="0" fontId="12" fillId="0" borderId="4" xfId="0" applyFont="1" applyBorder="1"/>
    <xf numFmtId="0" fontId="73" fillId="13" borderId="0" xfId="0" applyFont="1" applyFill="1"/>
    <xf numFmtId="0" fontId="81" fillId="0" borderId="3" xfId="0" applyFont="1" applyBorder="1"/>
    <xf numFmtId="0" fontId="81" fillId="0" borderId="3" xfId="0" applyFont="1" applyBorder="1" applyAlignment="1">
      <alignment horizontal="center" vertical="center"/>
    </xf>
    <xf numFmtId="0" fontId="81" fillId="0" borderId="4" xfId="0" applyFont="1" applyBorder="1"/>
    <xf numFmtId="0" fontId="0" fillId="6" borderId="6" xfId="0" applyFill="1" applyBorder="1"/>
    <xf numFmtId="0" fontId="75" fillId="9" borderId="30" xfId="0" applyFont="1" applyFill="1" applyBorder="1" applyAlignment="1">
      <alignment horizontal="left" vertical="center" wrapText="1"/>
    </xf>
    <xf numFmtId="0" fontId="76" fillId="2" borderId="29" xfId="0" applyFont="1" applyFill="1" applyBorder="1" applyAlignment="1">
      <alignment horizontal="center" vertical="center" wrapText="1"/>
    </xf>
    <xf numFmtId="0" fontId="76" fillId="0" borderId="30" xfId="0" applyFont="1" applyBorder="1" applyAlignment="1">
      <alignment vertical="center" wrapText="1"/>
    </xf>
    <xf numFmtId="0" fontId="78" fillId="0" borderId="30" xfId="0" applyFont="1" applyBorder="1" applyAlignment="1">
      <alignment vertical="center" wrapText="1"/>
    </xf>
    <xf numFmtId="0" fontId="78" fillId="2" borderId="30" xfId="0" applyFont="1" applyFill="1" applyBorder="1" applyAlignment="1">
      <alignment vertical="center" wrapText="1"/>
    </xf>
    <xf numFmtId="0" fontId="76" fillId="2" borderId="30" xfId="0" applyFont="1" applyFill="1" applyBorder="1" applyAlignment="1">
      <alignment vertical="center" wrapText="1"/>
    </xf>
    <xf numFmtId="0" fontId="76" fillId="2" borderId="7" xfId="0" applyFont="1" applyFill="1" applyBorder="1" applyAlignment="1">
      <alignment horizontal="center" vertical="center" wrapText="1"/>
    </xf>
    <xf numFmtId="0" fontId="78" fillId="0" borderId="25" xfId="0" applyFont="1" applyBorder="1"/>
    <xf numFmtId="0" fontId="76" fillId="0" borderId="28" xfId="0" applyFont="1" applyBorder="1" applyAlignment="1">
      <alignment vertical="center" wrapText="1"/>
    </xf>
    <xf numFmtId="0" fontId="48" fillId="0" borderId="2" xfId="0" applyFont="1" applyBorder="1" applyAlignment="1">
      <alignment horizontal="center" vertical="center" wrapText="1"/>
    </xf>
    <xf numFmtId="0" fontId="48" fillId="0" borderId="2" xfId="0" applyFont="1" applyBorder="1" applyAlignment="1">
      <alignment horizontal="center" vertical="center"/>
    </xf>
    <xf numFmtId="164" fontId="48" fillId="2" borderId="26" xfId="2" applyNumberFormat="1" applyFont="1" applyFill="1" applyBorder="1"/>
    <xf numFmtId="9" fontId="31" fillId="2" borderId="26" xfId="0" applyNumberFormat="1" applyFont="1" applyFill="1" applyBorder="1"/>
    <xf numFmtId="0" fontId="66" fillId="6" borderId="29" xfId="0" applyFont="1" applyFill="1" applyBorder="1" applyAlignment="1">
      <alignment vertical="top" wrapText="1"/>
    </xf>
    <xf numFmtId="0" fontId="66" fillId="6" borderId="2" xfId="0" applyFont="1" applyFill="1" applyBorder="1" applyAlignment="1">
      <alignment vertical="top" wrapText="1"/>
    </xf>
    <xf numFmtId="0" fontId="34" fillId="6" borderId="2" xfId="0" applyFont="1" applyFill="1" applyBorder="1" applyAlignment="1">
      <alignment vertical="top" wrapText="1"/>
    </xf>
    <xf numFmtId="0" fontId="2" fillId="6" borderId="30" xfId="0" applyFont="1" applyFill="1" applyBorder="1" applyAlignment="1">
      <alignment vertical="top" wrapText="1"/>
    </xf>
    <xf numFmtId="0" fontId="0" fillId="0" borderId="29" xfId="0" applyBorder="1"/>
    <xf numFmtId="0" fontId="94" fillId="0" borderId="0" xfId="0" applyFont="1" applyAlignment="1">
      <alignment vertical="center"/>
    </xf>
    <xf numFmtId="0" fontId="28" fillId="12" borderId="29" xfId="0" applyFont="1" applyFill="1" applyBorder="1" applyAlignment="1">
      <alignment vertical="top" wrapText="1"/>
    </xf>
    <xf numFmtId="0" fontId="28" fillId="12" borderId="30" xfId="0" applyFont="1" applyFill="1" applyBorder="1" applyAlignment="1">
      <alignment vertical="top" wrapText="1"/>
    </xf>
    <xf numFmtId="0" fontId="76" fillId="2" borderId="23" xfId="0" applyFont="1" applyFill="1" applyBorder="1" applyAlignment="1">
      <alignment horizontal="center" vertical="center" wrapText="1"/>
    </xf>
    <xf numFmtId="0" fontId="76" fillId="0" borderId="23" xfId="0" applyFont="1" applyBorder="1" applyAlignment="1">
      <alignment horizontal="center" vertical="center" wrapText="1"/>
    </xf>
    <xf numFmtId="0" fontId="78" fillId="0" borderId="23" xfId="0" applyFont="1" applyBorder="1" applyAlignment="1">
      <alignment wrapText="1"/>
    </xf>
    <xf numFmtId="0" fontId="76" fillId="0" borderId="25" xfId="0" applyFont="1" applyBorder="1" applyAlignment="1">
      <alignment horizontal="center" vertical="center" wrapText="1"/>
    </xf>
    <xf numFmtId="0" fontId="51" fillId="6" borderId="10" xfId="1" applyFont="1" applyFill="1" applyBorder="1" applyAlignment="1">
      <alignment horizontal="center" vertical="center" wrapText="1"/>
    </xf>
    <xf numFmtId="0" fontId="16" fillId="9" borderId="36" xfId="0" applyFont="1" applyFill="1" applyBorder="1" applyAlignment="1">
      <alignment horizontal="center" vertical="center" wrapText="1"/>
    </xf>
    <xf numFmtId="0" fontId="51" fillId="2" borderId="0" xfId="1" applyFont="1" applyFill="1" applyBorder="1" applyAlignment="1">
      <alignment horizontal="center" vertical="center" wrapText="1"/>
    </xf>
    <xf numFmtId="0" fontId="70" fillId="6" borderId="29"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69" fillId="9" borderId="29" xfId="0" applyFont="1" applyFill="1" applyBorder="1" applyAlignment="1">
      <alignment horizontal="center" vertical="center" wrapText="1"/>
    </xf>
    <xf numFmtId="0" fontId="69" fillId="9" borderId="11" xfId="0" applyFont="1" applyFill="1" applyBorder="1" applyAlignment="1">
      <alignment horizontal="center" vertical="center" wrapText="1"/>
    </xf>
    <xf numFmtId="0" fontId="95" fillId="12" borderId="29" xfId="0" applyFont="1" applyFill="1" applyBorder="1" applyAlignment="1">
      <alignment horizontal="center" vertical="center" wrapText="1"/>
    </xf>
    <xf numFmtId="0" fontId="95" fillId="12" borderId="2" xfId="0" applyFont="1" applyFill="1" applyBorder="1" applyAlignment="1">
      <alignment horizontal="center" vertical="center" wrapText="1"/>
    </xf>
    <xf numFmtId="0" fontId="95" fillId="12" borderId="2" xfId="0" applyFont="1" applyFill="1" applyBorder="1" applyAlignment="1">
      <alignment wrapText="1"/>
    </xf>
    <xf numFmtId="0" fontId="95" fillId="12" borderId="7" xfId="0" applyFont="1" applyFill="1" applyBorder="1" applyAlignment="1">
      <alignment horizontal="center" vertical="center" wrapText="1"/>
    </xf>
    <xf numFmtId="0" fontId="95" fillId="12" borderId="15" xfId="0" applyFont="1" applyFill="1" applyBorder="1" applyAlignment="1">
      <alignment horizontal="center" vertical="center" wrapText="1"/>
    </xf>
    <xf numFmtId="0" fontId="72" fillId="6" borderId="30" xfId="1" applyFont="1" applyFill="1" applyBorder="1" applyAlignment="1">
      <alignment horizontal="center" vertical="center" wrapText="1"/>
    </xf>
    <xf numFmtId="0" fontId="69" fillId="9" borderId="39" xfId="0" applyFont="1" applyFill="1" applyBorder="1" applyAlignment="1">
      <alignment horizontal="center" vertical="center" wrapText="1"/>
    </xf>
    <xf numFmtId="0" fontId="95" fillId="12" borderId="30" xfId="0" applyFont="1" applyFill="1" applyBorder="1" applyAlignment="1">
      <alignment horizontal="center" vertical="center" wrapText="1"/>
    </xf>
    <xf numFmtId="0" fontId="95" fillId="12" borderId="30" xfId="0" applyFont="1" applyFill="1" applyBorder="1" applyAlignment="1">
      <alignment wrapText="1"/>
    </xf>
    <xf numFmtId="0" fontId="95" fillId="12" borderId="28" xfId="0" applyFont="1" applyFill="1" applyBorder="1" applyAlignment="1">
      <alignment horizontal="center" vertical="center" wrapText="1"/>
    </xf>
    <xf numFmtId="0" fontId="62" fillId="12" borderId="29" xfId="0" applyFont="1" applyFill="1" applyBorder="1" applyAlignment="1">
      <alignment horizontal="center" vertical="center" wrapText="1"/>
    </xf>
    <xf numFmtId="0" fontId="27" fillId="12" borderId="2" xfId="0" applyFont="1" applyFill="1" applyBorder="1" applyAlignment="1">
      <alignment horizontal="left" vertical="center" wrapText="1"/>
    </xf>
    <xf numFmtId="0" fontId="27" fillId="12" borderId="2" xfId="0" applyFont="1" applyFill="1" applyBorder="1" applyAlignment="1">
      <alignment horizontal="center" vertical="center" wrapText="1"/>
    </xf>
    <xf numFmtId="0" fontId="27" fillId="12" borderId="2" xfId="0" applyFont="1" applyFill="1" applyBorder="1" applyAlignment="1">
      <alignment horizontal="left" vertical="top" wrapText="1"/>
    </xf>
    <xf numFmtId="0" fontId="67" fillId="12" borderId="2" xfId="1" applyFont="1" applyFill="1" applyBorder="1" applyAlignment="1">
      <alignment horizontal="center" vertical="center" wrapText="1"/>
    </xf>
    <xf numFmtId="0" fontId="24" fillId="12" borderId="2" xfId="0" applyFont="1" applyFill="1" applyBorder="1" applyAlignment="1">
      <alignment horizontal="left" vertical="center" wrapText="1"/>
    </xf>
    <xf numFmtId="0" fontId="41" fillId="12" borderId="2" xfId="1" applyFont="1" applyFill="1" applyBorder="1" applyAlignment="1">
      <alignment wrapText="1"/>
    </xf>
    <xf numFmtId="0" fontId="24" fillId="12" borderId="2" xfId="0" applyFont="1" applyFill="1" applyBorder="1" applyAlignment="1">
      <alignment vertical="center" wrapText="1"/>
    </xf>
    <xf numFmtId="0" fontId="24" fillId="12" borderId="2" xfId="0" applyFont="1" applyFill="1" applyBorder="1" applyAlignment="1">
      <alignment horizontal="left" vertical="center"/>
    </xf>
    <xf numFmtId="0" fontId="24" fillId="12" borderId="2" xfId="0" applyFont="1" applyFill="1" applyBorder="1" applyAlignment="1">
      <alignment vertical="top"/>
    </xf>
    <xf numFmtId="0" fontId="67" fillId="12" borderId="2" xfId="1" applyFont="1" applyFill="1" applyBorder="1" applyAlignment="1">
      <alignment horizontal="center" wrapText="1"/>
    </xf>
    <xf numFmtId="0" fontId="62" fillId="12" borderId="7" xfId="0" applyFont="1" applyFill="1" applyBorder="1" applyAlignment="1">
      <alignment horizontal="center" vertical="center" wrapText="1"/>
    </xf>
    <xf numFmtId="0" fontId="67" fillId="12" borderId="30" xfId="1" applyFont="1" applyFill="1" applyBorder="1" applyAlignment="1">
      <alignment horizontal="center" vertical="center" wrapText="1"/>
    </xf>
    <xf numFmtId="0" fontId="24" fillId="12" borderId="30" xfId="0" applyFont="1" applyFill="1" applyBorder="1"/>
    <xf numFmtId="0" fontId="41" fillId="12" borderId="30" xfId="1" applyFont="1" applyFill="1" applyBorder="1" applyAlignment="1">
      <alignment wrapText="1"/>
    </xf>
    <xf numFmtId="0" fontId="67" fillId="12" borderId="0" xfId="0" applyFont="1" applyFill="1" applyAlignment="1">
      <alignment wrapText="1"/>
    </xf>
    <xf numFmtId="0" fontId="67" fillId="12" borderId="30" xfId="1" applyFont="1" applyFill="1" applyBorder="1" applyAlignment="1">
      <alignment horizontal="center" wrapText="1"/>
    </xf>
    <xf numFmtId="0" fontId="67" fillId="12" borderId="62" xfId="0" applyFont="1" applyFill="1" applyBorder="1" applyAlignment="1">
      <alignment wrapText="1"/>
    </xf>
    <xf numFmtId="0" fontId="24" fillId="12" borderId="28" xfId="0" applyFont="1" applyFill="1" applyBorder="1"/>
    <xf numFmtId="0" fontId="71" fillId="6" borderId="2" xfId="0" applyFont="1" applyFill="1" applyBorder="1" applyAlignment="1">
      <alignment horizontal="center" vertical="center"/>
    </xf>
    <xf numFmtId="0" fontId="71" fillId="6" borderId="29" xfId="0" applyFont="1" applyFill="1" applyBorder="1" applyAlignment="1">
      <alignment horizontal="center" vertical="center" wrapText="1"/>
    </xf>
    <xf numFmtId="0" fontId="71" fillId="6" borderId="30" xfId="0" applyFont="1" applyFill="1" applyBorder="1" applyAlignment="1">
      <alignment horizontal="center" vertical="center" wrapText="1"/>
    </xf>
    <xf numFmtId="0" fontId="24" fillId="12" borderId="29" xfId="0" applyFont="1" applyFill="1" applyBorder="1" applyAlignment="1">
      <alignment horizontal="left" vertical="top"/>
    </xf>
    <xf numFmtId="0" fontId="24" fillId="12" borderId="30" xfId="0" applyFont="1" applyFill="1" applyBorder="1" applyAlignment="1">
      <alignment wrapText="1"/>
    </xf>
    <xf numFmtId="0" fontId="24" fillId="12" borderId="7" xfId="0" applyFont="1" applyFill="1" applyBorder="1" applyAlignment="1">
      <alignment horizontal="left" vertical="top"/>
    </xf>
    <xf numFmtId="0" fontId="24" fillId="12" borderId="15" xfId="0" applyFont="1" applyFill="1" applyBorder="1" applyAlignment="1">
      <alignment vertical="top"/>
    </xf>
    <xf numFmtId="0" fontId="24" fillId="2" borderId="2" xfId="0" applyFont="1" applyFill="1" applyBorder="1" applyAlignment="1">
      <alignment vertical="top" wrapText="1"/>
    </xf>
    <xf numFmtId="0" fontId="76" fillId="2" borderId="3" xfId="0" applyFont="1" applyFill="1" applyBorder="1" applyAlignment="1">
      <alignment vertical="center" wrapText="1"/>
    </xf>
    <xf numFmtId="0" fontId="76" fillId="2" borderId="63" xfId="0" applyFont="1" applyFill="1" applyBorder="1" applyAlignment="1">
      <alignment vertical="center" wrapText="1"/>
    </xf>
    <xf numFmtId="0" fontId="76" fillId="13" borderId="2" xfId="0" applyFont="1" applyFill="1" applyBorder="1" applyAlignment="1">
      <alignment vertical="center" wrapText="1"/>
    </xf>
    <xf numFmtId="167" fontId="76" fillId="13" borderId="2" xfId="2" applyNumberFormat="1" applyFont="1" applyFill="1" applyBorder="1" applyAlignment="1">
      <alignment vertical="center" wrapText="1"/>
    </xf>
    <xf numFmtId="0" fontId="76" fillId="2" borderId="64" xfId="0" applyFont="1" applyFill="1" applyBorder="1" applyAlignment="1">
      <alignment vertical="center" wrapText="1"/>
    </xf>
    <xf numFmtId="0" fontId="8" fillId="0" borderId="0" xfId="0" applyFont="1" applyAlignment="1">
      <alignment horizontal="left" wrapText="1"/>
    </xf>
    <xf numFmtId="0" fontId="0" fillId="0" borderId="29" xfId="0" applyBorder="1" applyAlignment="1">
      <alignment horizontal="left" vertical="top"/>
    </xf>
    <xf numFmtId="0" fontId="13" fillId="6" borderId="2" xfId="0" applyFont="1" applyFill="1" applyBorder="1" applyAlignment="1">
      <alignment horizontal="center" vertical="center" wrapText="1"/>
    </xf>
    <xf numFmtId="0" fontId="13" fillId="6" borderId="30" xfId="0" applyFont="1" applyFill="1" applyBorder="1" applyAlignment="1">
      <alignment horizontal="center" vertical="center" wrapText="1"/>
    </xf>
    <xf numFmtId="0" fontId="24" fillId="12" borderId="29" xfId="0" applyFont="1" applyFill="1" applyBorder="1" applyAlignment="1">
      <alignment vertical="center" wrapText="1"/>
    </xf>
    <xf numFmtId="0" fontId="12" fillId="0" borderId="0" xfId="0" applyFont="1" applyAlignment="1">
      <alignment wrapText="1"/>
    </xf>
    <xf numFmtId="0" fontId="12" fillId="0" borderId="0" xfId="0" applyFont="1" applyAlignment="1">
      <alignment horizontal="center" vertical="center"/>
    </xf>
    <xf numFmtId="168" fontId="78" fillId="0" borderId="2" xfId="4" applyNumberFormat="1" applyFont="1" applyBorder="1" applyAlignment="1">
      <alignment wrapText="1"/>
    </xf>
    <xf numFmtId="168" fontId="12" fillId="0" borderId="0" xfId="4" applyNumberFormat="1" applyFont="1" applyAlignment="1">
      <alignment wrapText="1"/>
    </xf>
    <xf numFmtId="168" fontId="12" fillId="0" borderId="2" xfId="4" applyNumberFormat="1" applyFont="1" applyBorder="1" applyAlignment="1">
      <alignment wrapText="1"/>
    </xf>
    <xf numFmtId="0" fontId="13" fillId="6" borderId="29" xfId="0" applyFont="1" applyFill="1" applyBorder="1" applyAlignment="1">
      <alignment horizontal="center" vertical="center" wrapText="1"/>
    </xf>
    <xf numFmtId="0" fontId="76" fillId="16" borderId="2" xfId="0" applyFont="1" applyFill="1" applyBorder="1" applyAlignment="1">
      <alignment horizontal="left" vertical="center" wrapText="1"/>
    </xf>
    <xf numFmtId="0" fontId="76" fillId="16" borderId="2" xfId="0" applyFont="1" applyFill="1" applyBorder="1" applyAlignment="1">
      <alignment horizontal="right" vertical="center" wrapText="1"/>
    </xf>
    <xf numFmtId="0" fontId="83" fillId="9" borderId="2" xfId="0" applyFont="1" applyFill="1" applyBorder="1" applyAlignment="1">
      <alignment horizontal="center" vertical="center" wrapText="1"/>
    </xf>
    <xf numFmtId="0" fontId="16" fillId="9" borderId="10" xfId="0" applyFont="1" applyFill="1" applyBorder="1" applyAlignment="1">
      <alignment horizontal="center" vertical="center" wrapText="1"/>
    </xf>
    <xf numFmtId="0" fontId="0" fillId="17" borderId="0" xfId="0" applyFill="1"/>
    <xf numFmtId="0" fontId="40" fillId="2" borderId="23" xfId="0" applyFont="1" applyFill="1" applyBorder="1" applyAlignment="1">
      <alignment vertical="center"/>
    </xf>
    <xf numFmtId="0" fontId="40" fillId="2" borderId="23" xfId="0" applyFont="1" applyFill="1" applyBorder="1"/>
    <xf numFmtId="0" fontId="73" fillId="13" borderId="23" xfId="0" applyFont="1" applyFill="1" applyBorder="1"/>
    <xf numFmtId="0" fontId="11" fillId="2" borderId="0" xfId="1" applyFill="1" applyBorder="1" applyAlignment="1">
      <alignment vertical="center" wrapText="1"/>
    </xf>
    <xf numFmtId="0" fontId="24" fillId="12" borderId="15" xfId="0" applyFont="1" applyFill="1" applyBorder="1" applyAlignment="1">
      <alignment vertical="center" wrapText="1"/>
    </xf>
    <xf numFmtId="0" fontId="41" fillId="12" borderId="30" xfId="1" applyFont="1" applyFill="1" applyBorder="1" applyAlignment="1">
      <alignment horizontal="center" vertical="center" wrapText="1"/>
    </xf>
    <xf numFmtId="0" fontId="41" fillId="12" borderId="30" xfId="1" applyFont="1" applyFill="1" applyBorder="1" applyAlignment="1">
      <alignment vertical="center" wrapText="1"/>
    </xf>
    <xf numFmtId="0" fontId="0" fillId="0" borderId="65" xfId="0" applyBorder="1" applyAlignment="1">
      <alignment vertical="center" wrapText="1"/>
    </xf>
    <xf numFmtId="0" fontId="100" fillId="0" borderId="44" xfId="0" applyFont="1" applyBorder="1" applyAlignment="1">
      <alignment horizontal="left" vertical="center" wrapText="1"/>
    </xf>
    <xf numFmtId="0" fontId="102" fillId="0" borderId="69" xfId="0" applyFont="1" applyBorder="1" applyAlignment="1">
      <alignment horizontal="center" vertical="center" wrapText="1"/>
    </xf>
    <xf numFmtId="0" fontId="103" fillId="0" borderId="69" xfId="0" applyFont="1" applyBorder="1" applyAlignment="1">
      <alignment horizontal="left" vertical="center" wrapText="1"/>
    </xf>
    <xf numFmtId="0" fontId="102" fillId="19" borderId="69" xfId="0" applyFont="1" applyFill="1" applyBorder="1" applyAlignment="1">
      <alignment horizontal="left" vertical="center" wrapText="1"/>
    </xf>
    <xf numFmtId="0" fontId="102" fillId="0" borderId="69" xfId="0" applyFont="1" applyBorder="1" applyAlignment="1">
      <alignment horizontal="left" vertical="center" wrapText="1"/>
    </xf>
    <xf numFmtId="0" fontId="105" fillId="0" borderId="44" xfId="0" applyFont="1" applyBorder="1" applyAlignment="1">
      <alignment horizontal="left" vertical="center" wrapText="1"/>
    </xf>
    <xf numFmtId="0" fontId="99" fillId="0" borderId="69" xfId="0" applyFont="1" applyBorder="1" applyAlignment="1">
      <alignment horizontal="left" vertical="center" wrapText="1"/>
    </xf>
    <xf numFmtId="0" fontId="99" fillId="19" borderId="69" xfId="0" applyFont="1" applyFill="1" applyBorder="1" applyAlignment="1">
      <alignment horizontal="left" vertical="center" wrapText="1"/>
    </xf>
    <xf numFmtId="0" fontId="101" fillId="0" borderId="44" xfId="0" applyFont="1" applyBorder="1" applyAlignment="1">
      <alignment horizontal="left" vertical="center" wrapText="1"/>
    </xf>
    <xf numFmtId="0" fontId="101" fillId="0" borderId="42" xfId="0" applyFont="1" applyBorder="1" applyAlignment="1">
      <alignment horizontal="left" vertical="center" wrapText="1"/>
    </xf>
    <xf numFmtId="0" fontId="102" fillId="0" borderId="14" xfId="0" applyFont="1" applyBorder="1" applyAlignment="1">
      <alignment horizontal="left" vertical="center" wrapText="1"/>
    </xf>
    <xf numFmtId="0" fontId="99" fillId="0" borderId="14" xfId="0" applyFont="1" applyBorder="1" applyAlignment="1">
      <alignment horizontal="left" vertical="center" wrapText="1"/>
    </xf>
    <xf numFmtId="0" fontId="104" fillId="19" borderId="69" xfId="0" applyFont="1" applyFill="1" applyBorder="1" applyAlignment="1">
      <alignment horizontal="center" vertical="center" wrapText="1"/>
    </xf>
    <xf numFmtId="0" fontId="104" fillId="19" borderId="69" xfId="0" applyFont="1" applyFill="1" applyBorder="1" applyAlignment="1">
      <alignment horizontal="left" vertical="center" wrapText="1"/>
    </xf>
    <xf numFmtId="0" fontId="99" fillId="0" borderId="69" xfId="0" applyFont="1" applyBorder="1" applyAlignment="1">
      <alignment horizontal="center" vertical="center" wrapText="1"/>
    </xf>
    <xf numFmtId="0" fontId="106" fillId="6" borderId="65" xfId="0" applyFont="1" applyFill="1" applyBorder="1" applyAlignment="1">
      <alignment vertical="center" wrapText="1"/>
    </xf>
    <xf numFmtId="0" fontId="99" fillId="0" borderId="14" xfId="0" applyFont="1" applyBorder="1" applyAlignment="1">
      <alignment horizontal="center" vertical="center" wrapText="1"/>
    </xf>
    <xf numFmtId="0" fontId="0" fillId="0" borderId="66" xfId="0" applyBorder="1"/>
    <xf numFmtId="0" fontId="107" fillId="6" borderId="65" xfId="0" applyFont="1" applyFill="1" applyBorder="1" applyAlignment="1">
      <alignment vertical="center" wrapText="1"/>
    </xf>
    <xf numFmtId="0" fontId="0" fillId="6" borderId="66" xfId="0" applyFill="1" applyBorder="1"/>
    <xf numFmtId="0" fontId="0" fillId="6" borderId="67" xfId="0" applyFill="1" applyBorder="1"/>
    <xf numFmtId="0" fontId="50" fillId="9" borderId="29" xfId="0" applyFont="1" applyFill="1" applyBorder="1" applyAlignment="1">
      <alignment horizontal="center" vertical="center" wrapText="1"/>
    </xf>
    <xf numFmtId="0" fontId="0" fillId="0" borderId="7" xfId="0" applyBorder="1" applyAlignment="1">
      <alignment horizontal="left" vertical="top"/>
    </xf>
    <xf numFmtId="0" fontId="71" fillId="6" borderId="2" xfId="0" applyFont="1" applyFill="1" applyBorder="1" applyAlignment="1">
      <alignment horizontal="center" vertical="center" wrapText="1"/>
    </xf>
    <xf numFmtId="0" fontId="72" fillId="9" borderId="2" xfId="1" applyFont="1" applyFill="1" applyBorder="1" applyAlignment="1">
      <alignment horizontal="center" vertical="center" wrapText="1"/>
    </xf>
    <xf numFmtId="0" fontId="67" fillId="12" borderId="0" xfId="0" applyFont="1" applyFill="1" applyAlignment="1">
      <alignment vertical="top" wrapText="1"/>
    </xf>
    <xf numFmtId="0" fontId="36" fillId="2" borderId="0" xfId="0" applyFont="1" applyFill="1" applyAlignment="1">
      <alignment vertical="center" wrapText="1"/>
    </xf>
    <xf numFmtId="0" fontId="108" fillId="2" borderId="12" xfId="0" applyFont="1" applyFill="1" applyBorder="1" applyAlignment="1">
      <alignment horizontal="left" vertical="center" wrapText="1"/>
    </xf>
    <xf numFmtId="0" fontId="108" fillId="2" borderId="2" xfId="0" applyFont="1" applyFill="1" applyBorder="1" applyAlignment="1">
      <alignment horizontal="left" vertical="center" wrapText="1"/>
    </xf>
    <xf numFmtId="0" fontId="87" fillId="2" borderId="26" xfId="0" applyFont="1" applyFill="1" applyBorder="1" applyAlignment="1">
      <alignment horizontal="center" vertical="center" wrapText="1"/>
    </xf>
    <xf numFmtId="0" fontId="87" fillId="2" borderId="6" xfId="0" applyFont="1" applyFill="1" applyBorder="1" applyAlignment="1">
      <alignment horizontal="center" vertical="center" wrapText="1"/>
    </xf>
    <xf numFmtId="0" fontId="39" fillId="2" borderId="2" xfId="0" applyFont="1" applyFill="1" applyBorder="1" applyAlignment="1">
      <alignment horizontal="left" vertical="center" wrapText="1"/>
    </xf>
    <xf numFmtId="0" fontId="39" fillId="2" borderId="30" xfId="0" applyFont="1" applyFill="1" applyBorder="1" applyAlignment="1">
      <alignment vertical="center" wrapText="1"/>
    </xf>
    <xf numFmtId="0" fontId="39" fillId="2" borderId="30" xfId="0" applyFont="1" applyFill="1" applyBorder="1" applyAlignment="1">
      <alignment horizontal="left" vertical="center" wrapText="1"/>
    </xf>
    <xf numFmtId="0" fontId="39" fillId="2" borderId="15" xfId="0" applyFont="1" applyFill="1" applyBorder="1" applyAlignment="1">
      <alignment horizontal="left" vertical="center" wrapText="1"/>
    </xf>
    <xf numFmtId="0" fontId="39" fillId="2" borderId="28" xfId="0" applyFont="1" applyFill="1" applyBorder="1" applyAlignment="1">
      <alignment horizontal="left" vertical="center" wrapText="1"/>
    </xf>
    <xf numFmtId="0" fontId="36" fillId="2" borderId="0" xfId="0" applyFont="1" applyFill="1" applyAlignment="1">
      <alignment wrapText="1"/>
    </xf>
    <xf numFmtId="0" fontId="112" fillId="2" borderId="2" xfId="0" applyFont="1" applyFill="1" applyBorder="1" applyAlignment="1">
      <alignment vertical="center" wrapText="1"/>
    </xf>
    <xf numFmtId="0" fontId="0" fillId="0" borderId="0" xfId="0" applyAlignment="1">
      <alignment horizontal="left" vertical="top"/>
    </xf>
    <xf numFmtId="0" fontId="0" fillId="0" borderId="17" xfId="0" applyBorder="1" applyAlignment="1">
      <alignment horizontal="left" vertical="top"/>
    </xf>
    <xf numFmtId="0" fontId="0" fillId="0" borderId="17" xfId="0" applyBorder="1" applyAlignment="1">
      <alignment horizontal="left" vertical="top" wrapText="1"/>
    </xf>
    <xf numFmtId="0" fontId="24" fillId="12" borderId="59" xfId="0" applyFont="1" applyFill="1" applyBorder="1" applyAlignment="1">
      <alignment horizontal="left" vertical="top"/>
    </xf>
    <xf numFmtId="0" fontId="76" fillId="0" borderId="29" xfId="0" applyFont="1" applyBorder="1" applyAlignment="1">
      <alignment horizontal="center" vertical="center" wrapText="1"/>
    </xf>
    <xf numFmtId="0" fontId="46" fillId="6" borderId="30" xfId="0" applyFont="1" applyFill="1" applyBorder="1" applyAlignment="1">
      <alignment horizontal="center" vertical="center" wrapText="1"/>
    </xf>
    <xf numFmtId="0" fontId="51" fillId="9" borderId="30" xfId="1" applyFont="1" applyFill="1" applyBorder="1" applyAlignment="1">
      <alignment horizontal="center" vertical="center" wrapText="1"/>
    </xf>
    <xf numFmtId="0" fontId="0" fillId="0" borderId="28" xfId="0" applyBorder="1"/>
    <xf numFmtId="0" fontId="71" fillId="6" borderId="10" xfId="0" applyFont="1" applyFill="1" applyBorder="1" applyAlignment="1">
      <alignment horizontal="center" vertical="center" wrapText="1"/>
    </xf>
    <xf numFmtId="0" fontId="72" fillId="9" borderId="10" xfId="1" applyFont="1" applyFill="1" applyBorder="1" applyAlignment="1">
      <alignment horizontal="center" vertical="center" wrapText="1"/>
    </xf>
    <xf numFmtId="0" fontId="24" fillId="12" borderId="10" xfId="0" applyFont="1" applyFill="1" applyBorder="1"/>
    <xf numFmtId="0" fontId="118" fillId="12" borderId="0" xfId="0" applyFont="1" applyFill="1" applyAlignment="1">
      <alignment vertical="top" wrapText="1"/>
    </xf>
    <xf numFmtId="0" fontId="24" fillId="12" borderId="17" xfId="0" applyFont="1" applyFill="1" applyBorder="1" applyAlignment="1">
      <alignment vertical="top" wrapText="1"/>
    </xf>
    <xf numFmtId="0" fontId="24" fillId="12" borderId="70" xfId="0" applyFont="1" applyFill="1" applyBorder="1"/>
    <xf numFmtId="0" fontId="24" fillId="12" borderId="15" xfId="0" applyFont="1" applyFill="1" applyBorder="1"/>
    <xf numFmtId="0" fontId="24" fillId="12" borderId="22" xfId="0" applyFont="1" applyFill="1" applyBorder="1"/>
    <xf numFmtId="0" fontId="43" fillId="2" borderId="29" xfId="0" applyFont="1" applyFill="1" applyBorder="1" applyAlignment="1">
      <alignment vertical="center" wrapText="1"/>
    </xf>
    <xf numFmtId="0" fontId="43" fillId="2" borderId="2" xfId="0" applyFont="1" applyFill="1" applyBorder="1"/>
    <xf numFmtId="0" fontId="43" fillId="2" borderId="30" xfId="0" applyFont="1" applyFill="1" applyBorder="1"/>
    <xf numFmtId="0" fontId="119" fillId="6" borderId="29" xfId="0" applyFont="1" applyFill="1" applyBorder="1" applyAlignment="1">
      <alignment vertical="top" wrapText="1"/>
    </xf>
    <xf numFmtId="0" fontId="119" fillId="6" borderId="2" xfId="0" applyFont="1" applyFill="1" applyBorder="1" applyAlignment="1">
      <alignment vertical="top" wrapText="1"/>
    </xf>
    <xf numFmtId="0" fontId="25" fillId="6" borderId="2" xfId="0" applyFont="1" applyFill="1" applyBorder="1" applyAlignment="1">
      <alignment vertical="top" wrapText="1"/>
    </xf>
    <xf numFmtId="0" fontId="25" fillId="6" borderId="30" xfId="0" applyFont="1" applyFill="1" applyBorder="1" applyAlignment="1">
      <alignment vertical="top" wrapText="1"/>
    </xf>
    <xf numFmtId="0" fontId="12" fillId="2" borderId="0" xfId="0" applyFont="1" applyFill="1" applyAlignment="1">
      <alignment vertical="center"/>
    </xf>
    <xf numFmtId="0" fontId="12" fillId="2" borderId="0" xfId="0" applyFont="1" applyFill="1"/>
    <xf numFmtId="0" fontId="15" fillId="2" borderId="0" xfId="0" applyFont="1" applyFill="1"/>
    <xf numFmtId="0" fontId="81" fillId="2" borderId="0" xfId="0" applyFont="1" applyFill="1" applyAlignment="1">
      <alignment horizontal="center" wrapText="1"/>
    </xf>
    <xf numFmtId="0" fontId="12" fillId="0" borderId="15" xfId="0" applyFont="1" applyBorder="1"/>
    <xf numFmtId="0" fontId="122" fillId="6" borderId="2" xfId="0" applyFont="1" applyFill="1" applyBorder="1" applyAlignment="1">
      <alignment horizontal="center" vertical="center"/>
    </xf>
    <xf numFmtId="0" fontId="70" fillId="9" borderId="29" xfId="0" applyFont="1" applyFill="1" applyBorder="1" applyAlignment="1">
      <alignment horizontal="center" vertical="center" wrapText="1"/>
    </xf>
    <xf numFmtId="0" fontId="70" fillId="9" borderId="2" xfId="0" applyFont="1" applyFill="1" applyBorder="1" applyAlignment="1">
      <alignment horizontal="center" vertical="center" wrapText="1"/>
    </xf>
    <xf numFmtId="0" fontId="70" fillId="9" borderId="2" xfId="0" applyFont="1" applyFill="1" applyBorder="1" applyAlignment="1">
      <alignment horizontal="center" vertical="center"/>
    </xf>
    <xf numFmtId="0" fontId="95" fillId="12" borderId="11" xfId="0" applyFont="1" applyFill="1" applyBorder="1" applyAlignment="1">
      <alignment horizontal="left" vertical="center" wrapText="1"/>
    </xf>
    <xf numFmtId="0" fontId="95" fillId="12" borderId="59" xfId="0" applyFont="1" applyFill="1" applyBorder="1" applyAlignment="1">
      <alignment horizontal="center" vertical="center" wrapText="1"/>
    </xf>
    <xf numFmtId="0" fontId="95" fillId="12" borderId="23" xfId="0" applyFont="1" applyFill="1" applyBorder="1" applyAlignment="1">
      <alignment horizontal="center" vertical="center" wrapText="1"/>
    </xf>
    <xf numFmtId="0" fontId="95" fillId="12" borderId="3" xfId="0" applyFont="1" applyFill="1" applyBorder="1" applyAlignment="1">
      <alignment horizontal="center" vertical="center" wrapText="1"/>
    </xf>
    <xf numFmtId="0" fontId="95" fillId="12" borderId="2" xfId="0" applyFont="1" applyFill="1" applyBorder="1" applyAlignment="1">
      <alignment horizontal="left" vertical="center" wrapText="1"/>
    </xf>
    <xf numFmtId="0" fontId="95" fillId="12" borderId="2" xfId="0" applyFont="1" applyFill="1" applyBorder="1" applyAlignment="1">
      <alignment vertical="center" wrapText="1"/>
    </xf>
    <xf numFmtId="0" fontId="123" fillId="4" borderId="2" xfId="0" applyFont="1" applyFill="1" applyBorder="1" applyAlignment="1">
      <alignment vertical="center" wrapText="1"/>
    </xf>
    <xf numFmtId="0" fontId="95" fillId="12" borderId="52" xfId="0" applyFont="1" applyFill="1" applyBorder="1" applyAlignment="1">
      <alignment horizontal="center" vertical="center" wrapText="1"/>
    </xf>
    <xf numFmtId="0" fontId="95" fillId="12" borderId="11" xfId="0" applyFont="1" applyFill="1" applyBorder="1" applyAlignment="1">
      <alignment horizontal="center" vertical="center" wrapText="1"/>
    </xf>
    <xf numFmtId="0" fontId="95" fillId="12" borderId="39" xfId="0" applyFont="1" applyFill="1" applyBorder="1" applyAlignment="1">
      <alignment horizontal="center" vertical="center" wrapText="1"/>
    </xf>
    <xf numFmtId="0" fontId="12" fillId="0" borderId="3" xfId="0" applyFont="1" applyBorder="1" applyAlignment="1">
      <alignment wrapText="1"/>
    </xf>
    <xf numFmtId="0" fontId="126" fillId="4" borderId="71" xfId="0" applyFont="1" applyFill="1" applyBorder="1" applyAlignment="1">
      <alignment horizontal="center" vertical="center" wrapText="1"/>
    </xf>
    <xf numFmtId="0" fontId="127" fillId="4" borderId="71" xfId="0" applyFont="1" applyFill="1" applyBorder="1" applyAlignment="1">
      <alignment wrapText="1"/>
    </xf>
    <xf numFmtId="8" fontId="125" fillId="4" borderId="71" xfId="0" applyNumberFormat="1" applyFont="1" applyFill="1" applyBorder="1" applyAlignment="1">
      <alignment wrapText="1"/>
    </xf>
    <xf numFmtId="0" fontId="12" fillId="0" borderId="4" xfId="0" applyFont="1" applyBorder="1" applyAlignment="1">
      <alignment wrapText="1"/>
    </xf>
    <xf numFmtId="0" fontId="124" fillId="0" borderId="2" xfId="0" applyFont="1" applyBorder="1" applyAlignment="1">
      <alignment vertical="center" wrapText="1"/>
    </xf>
    <xf numFmtId="0" fontId="39" fillId="20" borderId="2" xfId="0" applyFont="1" applyFill="1" applyBorder="1" applyAlignment="1">
      <alignment horizontal="center" vertical="center" wrapText="1"/>
    </xf>
    <xf numFmtId="0" fontId="123" fillId="0" borderId="2" xfId="0" applyFont="1" applyBorder="1" applyAlignment="1">
      <alignment vertical="center" wrapText="1"/>
    </xf>
    <xf numFmtId="8" fontId="124" fillId="0" borderId="2" xfId="0" applyNumberFormat="1" applyFont="1" applyBorder="1" applyAlignment="1">
      <alignment vertical="center" wrapText="1"/>
    </xf>
    <xf numFmtId="0" fontId="125" fillId="2" borderId="2" xfId="0" applyFont="1" applyFill="1" applyBorder="1" applyAlignment="1">
      <alignment wrapText="1"/>
    </xf>
    <xf numFmtId="8" fontId="125" fillId="2" borderId="2" xfId="0" applyNumberFormat="1" applyFont="1" applyFill="1" applyBorder="1" applyAlignment="1">
      <alignment wrapText="1"/>
    </xf>
    <xf numFmtId="0" fontId="81" fillId="0" borderId="7" xfId="0" applyFont="1" applyBorder="1" applyAlignment="1">
      <alignment wrapText="1"/>
    </xf>
    <xf numFmtId="0" fontId="81" fillId="0" borderId="15" xfId="0" applyFont="1" applyBorder="1" applyAlignment="1">
      <alignment wrapText="1"/>
    </xf>
    <xf numFmtId="0" fontId="81" fillId="0" borderId="15" xfId="0" applyFont="1" applyBorder="1" applyAlignment="1">
      <alignment horizontal="center" wrapText="1"/>
    </xf>
    <xf numFmtId="0" fontId="82" fillId="6" borderId="15" xfId="0" applyFont="1" applyFill="1" applyBorder="1" applyAlignment="1">
      <alignment wrapText="1"/>
    </xf>
    <xf numFmtId="44" fontId="82" fillId="6" borderId="15" xfId="2" applyFont="1" applyFill="1" applyBorder="1" applyAlignment="1">
      <alignment wrapText="1"/>
    </xf>
    <xf numFmtId="0" fontId="81" fillId="0" borderId="28" xfId="0" applyFont="1" applyBorder="1" applyAlignment="1">
      <alignment wrapText="1"/>
    </xf>
    <xf numFmtId="0" fontId="76" fillId="2" borderId="70" xfId="0" applyFont="1" applyFill="1" applyBorder="1" applyAlignment="1">
      <alignment horizontal="center" vertical="center" wrapText="1"/>
    </xf>
    <xf numFmtId="0" fontId="12" fillId="0" borderId="24" xfId="0" applyFont="1" applyBorder="1" applyAlignment="1">
      <alignment wrapText="1"/>
    </xf>
    <xf numFmtId="0" fontId="95" fillId="12" borderId="13" xfId="0" applyFont="1" applyFill="1" applyBorder="1" applyAlignment="1">
      <alignment horizontal="center" vertical="center" wrapText="1"/>
    </xf>
    <xf numFmtId="0" fontId="95" fillId="12" borderId="27" xfId="0" applyFont="1" applyFill="1" applyBorder="1" applyAlignment="1">
      <alignment horizontal="center" vertical="center" wrapText="1"/>
    </xf>
    <xf numFmtId="0" fontId="81" fillId="0" borderId="33" xfId="0" applyFont="1" applyBorder="1" applyAlignment="1">
      <alignment wrapText="1"/>
    </xf>
    <xf numFmtId="0" fontId="81" fillId="0" borderId="72" xfId="0" applyFont="1" applyBorder="1" applyAlignment="1">
      <alignment wrapText="1"/>
    </xf>
    <xf numFmtId="0" fontId="81" fillId="0" borderId="8" xfId="0" applyFont="1" applyBorder="1" applyAlignment="1">
      <alignment wrapText="1"/>
    </xf>
    <xf numFmtId="0" fontId="12" fillId="2" borderId="70" xfId="0" applyFont="1" applyFill="1" applyBorder="1"/>
    <xf numFmtId="0" fontId="12" fillId="0" borderId="3" xfId="0" applyFont="1" applyBorder="1" applyAlignment="1">
      <alignment horizontal="center" vertical="center"/>
    </xf>
    <xf numFmtId="0" fontId="13" fillId="6" borderId="11" xfId="0" applyFont="1" applyFill="1" applyBorder="1" applyAlignment="1">
      <alignment horizontal="center" vertical="center"/>
    </xf>
    <xf numFmtId="0" fontId="13" fillId="6" borderId="39" xfId="0" applyFont="1" applyFill="1" applyBorder="1" applyAlignment="1">
      <alignment horizontal="center" vertical="center"/>
    </xf>
    <xf numFmtId="0" fontId="52" fillId="2" borderId="5" xfId="0" applyFont="1" applyFill="1" applyBorder="1" applyAlignment="1">
      <alignment horizontal="center" vertical="center" wrapText="1"/>
    </xf>
    <xf numFmtId="0" fontId="12" fillId="0" borderId="26" xfId="0" applyFont="1" applyBorder="1"/>
    <xf numFmtId="0" fontId="52" fillId="2" borderId="7"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27" fillId="0" borderId="2" xfId="0" applyFont="1" applyBorder="1" applyAlignment="1">
      <alignment horizontal="center" vertical="center" wrapText="1"/>
    </xf>
    <xf numFmtId="0" fontId="27" fillId="10" borderId="2" xfId="0" applyFont="1" applyFill="1" applyBorder="1" applyAlignment="1">
      <alignment horizontal="center" vertical="center" wrapText="1"/>
    </xf>
    <xf numFmtId="0" fontId="27" fillId="7" borderId="2" xfId="0" applyFont="1" applyFill="1" applyBorder="1" applyAlignment="1">
      <alignment horizontal="center" vertical="center" wrapText="1"/>
    </xf>
    <xf numFmtId="0" fontId="27" fillId="7" borderId="30" xfId="0" applyFont="1" applyFill="1" applyBorder="1" applyAlignment="1">
      <alignment horizontal="center" vertical="center" wrapText="1"/>
    </xf>
    <xf numFmtId="0" fontId="27" fillId="0" borderId="30" xfId="0" applyFont="1" applyBorder="1" applyAlignment="1">
      <alignment horizontal="center" vertical="center" wrapText="1"/>
    </xf>
    <xf numFmtId="0" fontId="24" fillId="2" borderId="2" xfId="0" applyFont="1" applyFill="1" applyBorder="1"/>
    <xf numFmtId="0" fontId="24" fillId="0" borderId="2" xfId="0" applyFont="1" applyBorder="1"/>
    <xf numFmtId="0" fontId="24" fillId="10" borderId="2" xfId="0" applyFont="1" applyFill="1" applyBorder="1"/>
    <xf numFmtId="0" fontId="24" fillId="0" borderId="30" xfId="0" applyFont="1" applyBorder="1"/>
    <xf numFmtId="0" fontId="24" fillId="7" borderId="30" xfId="0" applyFont="1" applyFill="1" applyBorder="1"/>
    <xf numFmtId="0" fontId="24" fillId="10" borderId="30" xfId="0" applyFont="1" applyFill="1" applyBorder="1"/>
    <xf numFmtId="0" fontId="24" fillId="0" borderId="15" xfId="0" applyFont="1" applyBorder="1"/>
    <xf numFmtId="0" fontId="24" fillId="10" borderId="15" xfId="0" applyFont="1" applyFill="1" applyBorder="1"/>
    <xf numFmtId="0" fontId="24" fillId="10" borderId="28" xfId="0" applyFont="1" applyFill="1" applyBorder="1"/>
    <xf numFmtId="0" fontId="41" fillId="12" borderId="2" xfId="1" applyFont="1" applyFill="1" applyBorder="1" applyAlignment="1">
      <alignment horizontal="center" vertical="center" wrapText="1"/>
    </xf>
    <xf numFmtId="0" fontId="41" fillId="12" borderId="2" xfId="1" applyFont="1" applyFill="1" applyBorder="1" applyAlignment="1">
      <alignment vertical="center" wrapText="1"/>
    </xf>
    <xf numFmtId="0" fontId="12" fillId="21" borderId="24" xfId="0" applyFont="1" applyFill="1" applyBorder="1"/>
    <xf numFmtId="0" fontId="46" fillId="2" borderId="2" xfId="0" applyFont="1" applyFill="1" applyBorder="1" applyAlignment="1">
      <alignment vertical="center" wrapText="1"/>
    </xf>
    <xf numFmtId="0" fontId="43" fillId="2" borderId="2" xfId="0" applyFont="1" applyFill="1" applyBorder="1" applyAlignment="1">
      <alignment horizontal="center" vertical="center"/>
    </xf>
    <xf numFmtId="0" fontId="0" fillId="2" borderId="0" xfId="0" applyFill="1" applyAlignment="1">
      <alignment vertical="center"/>
    </xf>
    <xf numFmtId="0" fontId="0" fillId="6" borderId="57" xfId="0" applyFill="1" applyBorder="1" applyAlignment="1">
      <alignment horizontal="center" vertical="center" wrapText="1"/>
    </xf>
    <xf numFmtId="0" fontId="24" fillId="12" borderId="2" xfId="0" applyFont="1" applyFill="1" applyBorder="1" applyAlignment="1">
      <alignment vertical="center"/>
    </xf>
    <xf numFmtId="0" fontId="24" fillId="12" borderId="30" xfId="0" applyFont="1" applyFill="1" applyBorder="1" applyAlignment="1">
      <alignment vertical="center"/>
    </xf>
    <xf numFmtId="0" fontId="43" fillId="2" borderId="2" xfId="0" applyFont="1" applyFill="1" applyBorder="1" applyAlignment="1">
      <alignment vertical="center"/>
    </xf>
    <xf numFmtId="0" fontId="43" fillId="2" borderId="30" xfId="0" applyFont="1" applyFill="1" applyBorder="1" applyAlignment="1">
      <alignment vertical="center" wrapText="1"/>
    </xf>
    <xf numFmtId="0" fontId="48" fillId="0" borderId="0" xfId="0" applyFont="1" applyAlignment="1">
      <alignment wrapText="1"/>
    </xf>
    <xf numFmtId="0" fontId="11" fillId="20" borderId="2" xfId="1" applyFill="1" applyBorder="1" applyAlignment="1">
      <alignment wrapText="1"/>
    </xf>
    <xf numFmtId="0" fontId="11" fillId="22" borderId="32" xfId="1" applyFill="1" applyBorder="1" applyAlignment="1">
      <alignment wrapText="1"/>
    </xf>
    <xf numFmtId="0" fontId="129" fillId="0" borderId="2" xfId="0" applyFont="1" applyBorder="1" applyAlignment="1">
      <alignment vertical="top" wrapText="1"/>
    </xf>
    <xf numFmtId="0" fontId="24" fillId="12" borderId="29" xfId="0" applyFont="1" applyFill="1" applyBorder="1" applyAlignment="1">
      <alignment horizontal="left" vertical="center"/>
    </xf>
    <xf numFmtId="0" fontId="24" fillId="12" borderId="3" xfId="0" applyFont="1" applyFill="1" applyBorder="1" applyAlignment="1">
      <alignment vertical="center" wrapText="1"/>
    </xf>
    <xf numFmtId="0" fontId="24" fillId="12" borderId="10" xfId="0" applyFont="1" applyFill="1" applyBorder="1" applyAlignment="1">
      <alignment vertical="center"/>
    </xf>
    <xf numFmtId="0" fontId="0" fillId="0" borderId="17" xfId="0" applyBorder="1" applyAlignment="1">
      <alignment horizontal="left" vertical="center" wrapText="1"/>
    </xf>
    <xf numFmtId="0" fontId="0" fillId="0" borderId="29" xfId="0" applyBorder="1" applyAlignment="1">
      <alignment horizontal="left" vertical="center"/>
    </xf>
    <xf numFmtId="0" fontId="0" fillId="0" borderId="30" xfId="0" applyBorder="1" applyAlignment="1">
      <alignment vertical="center"/>
    </xf>
    <xf numFmtId="0" fontId="12" fillId="0" borderId="2" xfId="0" applyFont="1" applyBorder="1" applyAlignment="1">
      <alignment horizontal="left"/>
    </xf>
    <xf numFmtId="0" fontId="39" fillId="0" borderId="2" xfId="0" applyFont="1" applyBorder="1" applyAlignment="1">
      <alignment vertical="top" wrapText="1"/>
    </xf>
    <xf numFmtId="0" fontId="19" fillId="0" borderId="2" xfId="0" applyFont="1" applyBorder="1" applyAlignment="1">
      <alignment vertical="top" wrapText="1"/>
    </xf>
    <xf numFmtId="0" fontId="19" fillId="0" borderId="0" xfId="0" applyFont="1" applyAlignment="1">
      <alignment vertical="top" wrapText="1"/>
    </xf>
    <xf numFmtId="0" fontId="19" fillId="0" borderId="2" xfId="0" applyFont="1" applyBorder="1" applyAlignment="1">
      <alignment vertical="center" wrapText="1"/>
    </xf>
    <xf numFmtId="0" fontId="24" fillId="12" borderId="2" xfId="0" applyFont="1" applyFill="1" applyBorder="1" applyAlignment="1">
      <alignment horizontal="center" vertical="center"/>
    </xf>
    <xf numFmtId="0" fontId="0" fillId="0" borderId="74" xfId="0" applyBorder="1"/>
    <xf numFmtId="0" fontId="0" fillId="0" borderId="14" xfId="0" applyBorder="1"/>
    <xf numFmtId="0" fontId="24" fillId="12" borderId="30" xfId="0" applyFont="1" applyFill="1" applyBorder="1" applyAlignment="1">
      <alignment vertical="center" wrapText="1"/>
    </xf>
    <xf numFmtId="0" fontId="70" fillId="9" borderId="11" xfId="0" applyFont="1" applyFill="1" applyBorder="1" applyAlignment="1">
      <alignment horizontal="center" vertical="center" wrapText="1"/>
    </xf>
    <xf numFmtId="167" fontId="95" fillId="12" borderId="2" xfId="0" applyNumberFormat="1" applyFont="1" applyFill="1" applyBorder="1" applyAlignment="1">
      <alignment horizontal="center" vertical="center" wrapText="1"/>
    </xf>
    <xf numFmtId="0" fontId="95" fillId="12" borderId="10" xfId="0" applyFont="1" applyFill="1" applyBorder="1" applyAlignment="1">
      <alignment horizontal="center" vertical="center" wrapText="1"/>
    </xf>
    <xf numFmtId="4" fontId="95" fillId="12" borderId="17" xfId="0" applyNumberFormat="1" applyFont="1" applyFill="1" applyBorder="1" applyAlignment="1">
      <alignment vertical="center" wrapText="1"/>
    </xf>
    <xf numFmtId="0" fontId="59" fillId="12" borderId="2" xfId="0" applyFont="1" applyFill="1" applyBorder="1" applyAlignment="1">
      <alignment horizontal="left" vertical="center" wrapText="1"/>
    </xf>
    <xf numFmtId="0" fontId="69" fillId="12" borderId="2" xfId="0" applyFont="1" applyFill="1" applyBorder="1"/>
    <xf numFmtId="0" fontId="95" fillId="12" borderId="17" xfId="0" applyFont="1" applyFill="1" applyBorder="1" applyAlignment="1">
      <alignment vertical="center" wrapText="1"/>
    </xf>
    <xf numFmtId="0" fontId="95" fillId="12" borderId="17" xfId="0" applyFont="1" applyFill="1" applyBorder="1" applyAlignment="1">
      <alignment horizontal="center" vertical="center" wrapText="1"/>
    </xf>
    <xf numFmtId="0" fontId="69" fillId="12" borderId="11" xfId="0" applyFont="1" applyFill="1" applyBorder="1"/>
    <xf numFmtId="0" fontId="69" fillId="12" borderId="3" xfId="0" applyFont="1" applyFill="1" applyBorder="1"/>
    <xf numFmtId="0" fontId="130" fillId="12" borderId="72" xfId="0" applyFont="1" applyFill="1" applyBorder="1"/>
    <xf numFmtId="0" fontId="130" fillId="12" borderId="72" xfId="0" applyFont="1" applyFill="1" applyBorder="1" applyAlignment="1">
      <alignment horizontal="center" vertical="center"/>
    </xf>
    <xf numFmtId="0" fontId="69" fillId="12" borderId="30" xfId="0" applyFont="1" applyFill="1" applyBorder="1"/>
    <xf numFmtId="0" fontId="69" fillId="12" borderId="39" xfId="0" applyFont="1" applyFill="1" applyBorder="1"/>
    <xf numFmtId="0" fontId="69" fillId="12" borderId="27" xfId="0" applyFont="1" applyFill="1" applyBorder="1"/>
    <xf numFmtId="167" fontId="95" fillId="12" borderId="15" xfId="0" applyNumberFormat="1" applyFont="1" applyFill="1" applyBorder="1" applyAlignment="1">
      <alignment horizontal="center" vertical="center" wrapText="1"/>
    </xf>
    <xf numFmtId="0" fontId="130" fillId="12" borderId="8" xfId="0" applyFont="1" applyFill="1" applyBorder="1"/>
    <xf numFmtId="0" fontId="132" fillId="12" borderId="2" xfId="0" applyFont="1" applyFill="1" applyBorder="1" applyAlignment="1">
      <alignment vertical="top" wrapText="1"/>
    </xf>
    <xf numFmtId="0" fontId="67" fillId="12" borderId="2" xfId="0" applyFont="1" applyFill="1" applyBorder="1" applyAlignment="1">
      <alignment vertical="top" wrapText="1"/>
    </xf>
    <xf numFmtId="0" fontId="24" fillId="12" borderId="0" xfId="0" applyFont="1" applyFill="1" applyAlignment="1">
      <alignment vertical="top" wrapText="1"/>
    </xf>
    <xf numFmtId="0" fontId="69" fillId="12" borderId="30" xfId="0" applyFont="1" applyFill="1" applyBorder="1" applyAlignment="1">
      <alignment wrapText="1"/>
    </xf>
    <xf numFmtId="0" fontId="134" fillId="12" borderId="2" xfId="0" applyFont="1" applyFill="1" applyBorder="1" applyAlignment="1">
      <alignment vertical="top" wrapText="1"/>
    </xf>
    <xf numFmtId="0" fontId="0" fillId="5" borderId="29" xfId="0" applyFill="1" applyBorder="1" applyAlignment="1">
      <alignment horizontal="center" vertical="center" wrapText="1"/>
    </xf>
    <xf numFmtId="0" fontId="0" fillId="5" borderId="2" xfId="0" applyFill="1" applyBorder="1" applyAlignment="1">
      <alignment horizontal="center" vertical="center" wrapText="1"/>
    </xf>
    <xf numFmtId="0" fontId="36" fillId="5" borderId="2" xfId="0" applyFont="1" applyFill="1" applyBorder="1" applyAlignment="1">
      <alignment vertical="center" wrapText="1"/>
    </xf>
    <xf numFmtId="8" fontId="36" fillId="5" borderId="2" xfId="0" applyNumberFormat="1" applyFont="1" applyFill="1" applyBorder="1" applyAlignment="1">
      <alignment vertical="center" wrapText="1"/>
    </xf>
    <xf numFmtId="0" fontId="36" fillId="5" borderId="30" xfId="0" applyFont="1" applyFill="1" applyBorder="1" applyAlignment="1">
      <alignment vertical="center" wrapText="1"/>
    </xf>
    <xf numFmtId="0" fontId="135" fillId="5" borderId="2" xfId="0" applyFont="1" applyFill="1" applyBorder="1" applyAlignment="1">
      <alignment vertical="center"/>
    </xf>
    <xf numFmtId="0" fontId="54" fillId="5" borderId="0" xfId="0" applyFont="1" applyFill="1"/>
    <xf numFmtId="0" fontId="0" fillId="5" borderId="10"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23" xfId="0" applyFill="1" applyBorder="1" applyAlignment="1">
      <alignment horizontal="center" vertical="center" wrapText="1"/>
    </xf>
    <xf numFmtId="167" fontId="0" fillId="5" borderId="2" xfId="0" applyNumberFormat="1" applyFill="1" applyBorder="1" applyAlignment="1">
      <alignment horizontal="center" vertical="center" wrapText="1"/>
    </xf>
    <xf numFmtId="0" fontId="54" fillId="5" borderId="2" xfId="0" applyFont="1" applyFill="1" applyBorder="1"/>
    <xf numFmtId="0" fontId="54" fillId="5" borderId="30" xfId="0" applyFont="1" applyFill="1" applyBorder="1"/>
    <xf numFmtId="0" fontId="54" fillId="5" borderId="23" xfId="0" applyFont="1" applyFill="1" applyBorder="1"/>
    <xf numFmtId="0" fontId="0" fillId="5" borderId="3" xfId="0" applyFill="1" applyBorder="1" applyAlignment="1">
      <alignment horizontal="center" vertical="center" wrapText="1"/>
    </xf>
    <xf numFmtId="0" fontId="0" fillId="5" borderId="11" xfId="0" applyFill="1" applyBorder="1" applyAlignment="1">
      <alignment horizontal="center" vertical="center" wrapText="1"/>
    </xf>
    <xf numFmtId="0" fontId="101" fillId="19" borderId="69" xfId="0" applyFont="1" applyFill="1" applyBorder="1" applyAlignment="1">
      <alignment horizontal="left" vertical="center" wrapText="1"/>
    </xf>
    <xf numFmtId="0" fontId="0" fillId="6" borderId="66" xfId="0" applyFill="1" applyBorder="1" applyAlignment="1">
      <alignment vertical="center" wrapText="1"/>
    </xf>
    <xf numFmtId="0" fontId="69" fillId="12" borderId="2" xfId="0" applyFont="1" applyFill="1" applyBorder="1" applyAlignment="1">
      <alignment horizontal="center" vertical="center"/>
    </xf>
    <xf numFmtId="0" fontId="122" fillId="6" borderId="2" xfId="0" applyFont="1" applyFill="1" applyBorder="1" applyAlignment="1">
      <alignment horizontal="left" vertical="center"/>
    </xf>
    <xf numFmtId="0" fontId="70" fillId="9" borderId="2" xfId="0" applyFont="1" applyFill="1" applyBorder="1" applyAlignment="1">
      <alignment horizontal="left" vertical="center" wrapText="1"/>
    </xf>
    <xf numFmtId="0" fontId="69" fillId="12" borderId="3" xfId="0" applyFont="1" applyFill="1" applyBorder="1" applyAlignment="1">
      <alignment horizontal="left"/>
    </xf>
    <xf numFmtId="0" fontId="12" fillId="0" borderId="3" xfId="0" applyFont="1" applyBorder="1" applyAlignment="1">
      <alignment horizontal="left"/>
    </xf>
    <xf numFmtId="0" fontId="78" fillId="0" borderId="30" xfId="0" applyFont="1" applyBorder="1" applyAlignment="1">
      <alignment vertical="top" wrapText="1"/>
    </xf>
    <xf numFmtId="167" fontId="95" fillId="12" borderId="10" xfId="0" applyNumberFormat="1" applyFont="1" applyFill="1" applyBorder="1" applyAlignment="1">
      <alignment horizontal="center" vertical="center" wrapText="1"/>
    </xf>
    <xf numFmtId="0" fontId="78" fillId="0" borderId="0" xfId="0" applyFont="1" applyAlignment="1">
      <alignment vertical="top"/>
    </xf>
    <xf numFmtId="0" fontId="21" fillId="6" borderId="30" xfId="0" applyFont="1" applyFill="1" applyBorder="1" applyAlignment="1">
      <alignment vertical="top" wrapText="1"/>
    </xf>
    <xf numFmtId="0" fontId="21" fillId="8" borderId="39" xfId="0" applyFont="1" applyFill="1" applyBorder="1" applyAlignment="1">
      <alignment vertical="top" wrapText="1"/>
    </xf>
    <xf numFmtId="0" fontId="78" fillId="2" borderId="30" xfId="0" applyFont="1" applyFill="1" applyBorder="1" applyAlignment="1">
      <alignment vertical="top" wrapText="1"/>
    </xf>
    <xf numFmtId="0" fontId="78" fillId="13" borderId="30" xfId="0" applyFont="1" applyFill="1" applyBorder="1" applyAlignment="1">
      <alignment vertical="top" wrapText="1"/>
    </xf>
    <xf numFmtId="0" fontId="78" fillId="0" borderId="28" xfId="0" applyFont="1" applyBorder="1" applyAlignment="1">
      <alignment vertical="top" wrapText="1"/>
    </xf>
    <xf numFmtId="0" fontId="81" fillId="0" borderId="3" xfId="0" applyFont="1" applyBorder="1" applyAlignment="1">
      <alignment vertical="center"/>
    </xf>
    <xf numFmtId="0" fontId="81" fillId="0" borderId="2" xfId="0" applyFont="1" applyBorder="1" applyAlignment="1">
      <alignment vertical="center"/>
    </xf>
    <xf numFmtId="0" fontId="139" fillId="6" borderId="29" xfId="0" applyFont="1" applyFill="1" applyBorder="1" applyAlignment="1">
      <alignment vertical="top" wrapText="1"/>
    </xf>
    <xf numFmtId="0" fontId="139" fillId="6" borderId="2" xfId="0" applyFont="1" applyFill="1" applyBorder="1" applyAlignment="1">
      <alignment vertical="top" wrapText="1"/>
    </xf>
    <xf numFmtId="0" fontId="140" fillId="6" borderId="2" xfId="0" applyFont="1" applyFill="1" applyBorder="1" applyAlignment="1">
      <alignment vertical="top" wrapText="1"/>
    </xf>
    <xf numFmtId="0" fontId="140" fillId="6" borderId="30" xfId="0" applyFont="1" applyFill="1" applyBorder="1" applyAlignment="1">
      <alignment vertical="top" wrapText="1"/>
    </xf>
    <xf numFmtId="0" fontId="141" fillId="0" borderId="74" xfId="0" applyFont="1" applyBorder="1"/>
    <xf numFmtId="0" fontId="141" fillId="0" borderId="0" xfId="0" applyFont="1"/>
    <xf numFmtId="0" fontId="141" fillId="0" borderId="14" xfId="0" applyFont="1" applyBorder="1"/>
    <xf numFmtId="0" fontId="122" fillId="6" borderId="2" xfId="0" applyFont="1" applyFill="1" applyBorder="1" applyAlignment="1">
      <alignment vertical="center"/>
    </xf>
    <xf numFmtId="0" fontId="122" fillId="9" borderId="11" xfId="0" applyFont="1" applyFill="1" applyBorder="1" applyAlignment="1">
      <alignment vertical="center" wrapText="1"/>
    </xf>
    <xf numFmtId="0" fontId="69" fillId="12" borderId="23" xfId="0" applyFont="1" applyFill="1" applyBorder="1"/>
    <xf numFmtId="0" fontId="130" fillId="12" borderId="17" xfId="0" applyFont="1" applyFill="1" applyBorder="1" applyAlignment="1">
      <alignment vertical="center" wrapText="1"/>
    </xf>
    <xf numFmtId="0" fontId="24" fillId="12" borderId="29" xfId="0" applyFont="1" applyFill="1" applyBorder="1" applyAlignment="1">
      <alignment horizontal="center" vertical="center" wrapText="1"/>
    </xf>
    <xf numFmtId="0" fontId="24" fillId="12" borderId="10" xfId="0" applyFont="1" applyFill="1" applyBorder="1" applyAlignment="1">
      <alignment horizontal="center" vertical="center" wrapText="1"/>
    </xf>
    <xf numFmtId="0" fontId="24" fillId="12" borderId="17" xfId="0" applyFont="1" applyFill="1" applyBorder="1" applyAlignment="1">
      <alignment horizontal="center" vertical="center" wrapText="1"/>
    </xf>
    <xf numFmtId="0" fontId="24" fillId="12" borderId="23" xfId="0" applyFont="1" applyFill="1" applyBorder="1" applyAlignment="1">
      <alignment horizontal="center" vertical="center" wrapText="1"/>
    </xf>
    <xf numFmtId="0" fontId="24" fillId="12" borderId="2" xfId="0" applyFont="1" applyFill="1" applyBorder="1" applyAlignment="1">
      <alignment horizontal="center" vertical="center" wrapText="1"/>
    </xf>
    <xf numFmtId="167" fontId="24" fillId="12" borderId="10" xfId="0" applyNumberFormat="1" applyFont="1" applyFill="1" applyBorder="1" applyAlignment="1">
      <alignment horizontal="center" vertical="center" wrapText="1"/>
    </xf>
    <xf numFmtId="0" fontId="59" fillId="12" borderId="23" xfId="0" applyFont="1" applyFill="1" applyBorder="1"/>
    <xf numFmtId="0" fontId="59" fillId="12" borderId="2" xfId="0" applyFont="1" applyFill="1" applyBorder="1"/>
    <xf numFmtId="0" fontId="24" fillId="12" borderId="3" xfId="0" applyFont="1" applyFill="1" applyBorder="1" applyAlignment="1">
      <alignment horizontal="center" vertical="center" wrapText="1"/>
    </xf>
    <xf numFmtId="0" fontId="24" fillId="12" borderId="11" xfId="0" applyFont="1" applyFill="1" applyBorder="1" applyAlignment="1">
      <alignment horizontal="center" vertical="center" wrapText="1"/>
    </xf>
    <xf numFmtId="0" fontId="130" fillId="12" borderId="17" xfId="0" applyFont="1" applyFill="1" applyBorder="1" applyAlignment="1">
      <alignment vertical="center"/>
    </xf>
    <xf numFmtId="0" fontId="69" fillId="12" borderId="24" xfId="0" applyFont="1" applyFill="1" applyBorder="1"/>
    <xf numFmtId="0" fontId="69" fillId="12" borderId="75" xfId="0" applyFont="1" applyFill="1" applyBorder="1"/>
    <xf numFmtId="0" fontId="130" fillId="12" borderId="2" xfId="0" applyFont="1" applyFill="1" applyBorder="1" applyAlignment="1">
      <alignment vertical="center"/>
    </xf>
    <xf numFmtId="0" fontId="130" fillId="12" borderId="15" xfId="0" applyFont="1" applyFill="1" applyBorder="1" applyAlignment="1">
      <alignment vertical="center"/>
    </xf>
    <xf numFmtId="0" fontId="130" fillId="12" borderId="15" xfId="0" applyFont="1" applyFill="1" applyBorder="1"/>
    <xf numFmtId="0" fontId="130" fillId="12" borderId="15" xfId="0" applyFont="1" applyFill="1" applyBorder="1" applyAlignment="1">
      <alignment horizontal="center" vertical="center"/>
    </xf>
    <xf numFmtId="0" fontId="59" fillId="12" borderId="30" xfId="0" applyFont="1" applyFill="1" applyBorder="1"/>
    <xf numFmtId="0" fontId="130" fillId="12" borderId="28" xfId="0" applyFont="1" applyFill="1" applyBorder="1"/>
    <xf numFmtId="0" fontId="12" fillId="5" borderId="2" xfId="0" applyFont="1" applyFill="1" applyBorder="1"/>
    <xf numFmtId="0" fontId="76" fillId="5" borderId="2" xfId="0" applyFont="1" applyFill="1" applyBorder="1" applyAlignment="1">
      <alignment horizontal="right" vertical="center" wrapText="1"/>
    </xf>
    <xf numFmtId="0" fontId="76" fillId="5" borderId="2" xfId="0" applyFont="1" applyFill="1" applyBorder="1" applyAlignment="1">
      <alignment horizontal="left" vertical="center" wrapText="1"/>
    </xf>
    <xf numFmtId="0" fontId="123" fillId="5" borderId="2" xfId="0" applyFont="1" applyFill="1" applyBorder="1" applyAlignment="1">
      <alignment vertical="center" wrapText="1"/>
    </xf>
    <xf numFmtId="0" fontId="76" fillId="5" borderId="2" xfId="0" applyFont="1" applyFill="1" applyBorder="1" applyAlignment="1">
      <alignment horizontal="center" vertical="center" wrapText="1"/>
    </xf>
    <xf numFmtId="8" fontId="123" fillId="5" borderId="2" xfId="0" applyNumberFormat="1" applyFont="1" applyFill="1" applyBorder="1" applyAlignment="1">
      <alignment vertical="center" wrapText="1"/>
    </xf>
    <xf numFmtId="0" fontId="76" fillId="5" borderId="30" xfId="0" applyFont="1" applyFill="1" applyBorder="1" applyAlignment="1">
      <alignment horizontal="center" vertical="center" wrapText="1"/>
    </xf>
    <xf numFmtId="0" fontId="76" fillId="5" borderId="70" xfId="0" applyFont="1" applyFill="1" applyBorder="1" applyAlignment="1">
      <alignment horizontal="center" vertical="center" wrapText="1"/>
    </xf>
    <xf numFmtId="0" fontId="95" fillId="5" borderId="29" xfId="0" applyFont="1" applyFill="1" applyBorder="1" applyAlignment="1">
      <alignment horizontal="center" vertical="center" wrapText="1"/>
    </xf>
    <xf numFmtId="0" fontId="95" fillId="5" borderId="2" xfId="0" applyFont="1" applyFill="1" applyBorder="1" applyAlignment="1">
      <alignment horizontal="center" vertical="center" wrapText="1"/>
    </xf>
    <xf numFmtId="0" fontId="95" fillId="5" borderId="30" xfId="0" applyFont="1" applyFill="1" applyBorder="1" applyAlignment="1">
      <alignment horizontal="center" vertical="center" wrapText="1"/>
    </xf>
    <xf numFmtId="0" fontId="12" fillId="5" borderId="70" xfId="0" applyFont="1" applyFill="1" applyBorder="1"/>
    <xf numFmtId="167" fontId="95" fillId="5" borderId="2" xfId="0" applyNumberFormat="1" applyFont="1" applyFill="1" applyBorder="1" applyAlignment="1">
      <alignment horizontal="center" vertical="center" wrapText="1"/>
    </xf>
    <xf numFmtId="0" fontId="69" fillId="5" borderId="2" xfId="0" applyFont="1" applyFill="1" applyBorder="1"/>
    <xf numFmtId="0" fontId="69" fillId="5" borderId="30" xfId="0" applyFont="1" applyFill="1" applyBorder="1"/>
    <xf numFmtId="0" fontId="12" fillId="5" borderId="0" xfId="0" applyFont="1" applyFill="1"/>
    <xf numFmtId="167" fontId="95" fillId="5" borderId="10" xfId="0" applyNumberFormat="1" applyFont="1" applyFill="1" applyBorder="1" applyAlignment="1">
      <alignment horizontal="center" vertical="center" wrapText="1"/>
    </xf>
    <xf numFmtId="0" fontId="130" fillId="5" borderId="17" xfId="0" applyFont="1" applyFill="1" applyBorder="1" applyAlignment="1">
      <alignment vertical="center"/>
    </xf>
    <xf numFmtId="0" fontId="69" fillId="5" borderId="23" xfId="0" applyFont="1" applyFill="1" applyBorder="1"/>
    <xf numFmtId="0" fontId="40" fillId="5" borderId="23" xfId="0" applyFont="1" applyFill="1" applyBorder="1"/>
    <xf numFmtId="0" fontId="130" fillId="5" borderId="3" xfId="0" applyFont="1" applyFill="1" applyBorder="1" applyAlignment="1">
      <alignment vertical="center"/>
    </xf>
    <xf numFmtId="0" fontId="76" fillId="2" borderId="2" xfId="0" applyFont="1" applyFill="1" applyBorder="1" applyAlignment="1">
      <alignment horizontal="right" vertical="center" wrapText="1"/>
    </xf>
    <xf numFmtId="0" fontId="145" fillId="2" borderId="2" xfId="0" applyFont="1" applyFill="1" applyBorder="1" applyAlignment="1">
      <alignment vertical="center" wrapText="1"/>
    </xf>
    <xf numFmtId="0" fontId="146" fillId="2" borderId="2" xfId="0" applyFont="1" applyFill="1" applyBorder="1" applyAlignment="1">
      <alignment horizontal="center" vertical="center" wrapText="1"/>
    </xf>
    <xf numFmtId="8" fontId="145" fillId="2" borderId="2" xfId="0" applyNumberFormat="1" applyFont="1" applyFill="1" applyBorder="1" applyAlignment="1">
      <alignment vertical="center" wrapText="1"/>
    </xf>
    <xf numFmtId="0" fontId="95" fillId="2" borderId="29" xfId="0" applyFont="1" applyFill="1" applyBorder="1" applyAlignment="1">
      <alignment horizontal="center" vertical="center" wrapText="1"/>
    </xf>
    <xf numFmtId="0" fontId="95" fillId="2" borderId="2" xfId="0" applyFont="1" applyFill="1" applyBorder="1" applyAlignment="1">
      <alignment horizontal="center" vertical="center" wrapText="1"/>
    </xf>
    <xf numFmtId="0" fontId="95" fillId="2" borderId="30" xfId="0" applyFont="1" applyFill="1" applyBorder="1" applyAlignment="1">
      <alignment horizontal="center" vertical="center" wrapText="1"/>
    </xf>
    <xf numFmtId="167" fontId="95" fillId="2" borderId="2" xfId="0" applyNumberFormat="1" applyFont="1" applyFill="1" applyBorder="1" applyAlignment="1">
      <alignment horizontal="center" vertical="center" wrapText="1"/>
    </xf>
    <xf numFmtId="0" fontId="69" fillId="2" borderId="2" xfId="0" applyFont="1" applyFill="1" applyBorder="1"/>
    <xf numFmtId="0" fontId="69" fillId="2" borderId="30" xfId="0" applyFont="1" applyFill="1" applyBorder="1"/>
    <xf numFmtId="167" fontId="95" fillId="2" borderId="10" xfId="0" applyNumberFormat="1" applyFont="1" applyFill="1" applyBorder="1" applyAlignment="1">
      <alignment horizontal="center" vertical="center" wrapText="1"/>
    </xf>
    <xf numFmtId="0" fontId="130" fillId="2" borderId="17" xfId="0" applyFont="1" applyFill="1" applyBorder="1" applyAlignment="1">
      <alignment vertical="center"/>
    </xf>
    <xf numFmtId="0" fontId="69" fillId="2" borderId="23" xfId="0" applyFont="1" applyFill="1" applyBorder="1"/>
    <xf numFmtId="0" fontId="12" fillId="2" borderId="2" xfId="0" applyFont="1" applyFill="1" applyBorder="1"/>
    <xf numFmtId="0" fontId="141" fillId="12" borderId="2" xfId="0" applyFont="1" applyFill="1" applyBorder="1" applyAlignment="1">
      <alignment horizontal="center" vertical="center"/>
    </xf>
    <xf numFmtId="0" fontId="19" fillId="12" borderId="2" xfId="0" applyFont="1" applyFill="1" applyBorder="1" applyAlignment="1">
      <alignment horizontal="center" vertical="center"/>
    </xf>
    <xf numFmtId="0" fontId="19" fillId="12" borderId="30" xfId="0" applyFont="1" applyFill="1" applyBorder="1" applyAlignment="1">
      <alignment vertical="center" wrapText="1"/>
    </xf>
    <xf numFmtId="0" fontId="19" fillId="12" borderId="30" xfId="0" applyFont="1" applyFill="1" applyBorder="1" applyAlignment="1">
      <alignment wrapText="1"/>
    </xf>
    <xf numFmtId="0" fontId="141" fillId="12" borderId="29" xfId="0" applyFont="1" applyFill="1" applyBorder="1" applyAlignment="1">
      <alignment vertical="center" wrapText="1"/>
    </xf>
    <xf numFmtId="0" fontId="141" fillId="12" borderId="30" xfId="0" applyFont="1" applyFill="1" applyBorder="1" applyAlignment="1">
      <alignment vertical="center" wrapText="1"/>
    </xf>
    <xf numFmtId="0" fontId="141" fillId="12" borderId="30" xfId="0" applyFont="1" applyFill="1" applyBorder="1" applyAlignment="1">
      <alignment wrapText="1"/>
    </xf>
    <xf numFmtId="0" fontId="141" fillId="12" borderId="2" xfId="0" applyFont="1" applyFill="1" applyBorder="1"/>
    <xf numFmtId="0" fontId="141" fillId="12" borderId="30" xfId="0" applyFont="1" applyFill="1" applyBorder="1"/>
    <xf numFmtId="0" fontId="1" fillId="0" borderId="69" xfId="0" applyFont="1" applyBorder="1" applyAlignment="1">
      <alignment horizontal="left" vertical="center" wrapText="1"/>
    </xf>
    <xf numFmtId="0" fontId="69" fillId="12" borderId="2" xfId="0" applyFont="1" applyFill="1" applyBorder="1" applyAlignment="1">
      <alignment horizontal="left" vertical="center"/>
    </xf>
    <xf numFmtId="0" fontId="69" fillId="12" borderId="2" xfId="0" applyFont="1" applyFill="1" applyBorder="1" applyAlignment="1">
      <alignment horizontal="left" vertical="center" wrapText="1"/>
    </xf>
    <xf numFmtId="0" fontId="17" fillId="0" borderId="0" xfId="0" applyFont="1" applyAlignment="1">
      <alignment wrapText="1"/>
    </xf>
    <xf numFmtId="0" fontId="17" fillId="0" borderId="0" xfId="0" applyFont="1"/>
    <xf numFmtId="0" fontId="0" fillId="0" borderId="0" xfId="0" applyAlignment="1">
      <alignment vertical="top"/>
    </xf>
    <xf numFmtId="0" fontId="123" fillId="0" borderId="17" xfId="0" applyFont="1" applyBorder="1" applyAlignment="1">
      <alignment vertical="center" wrapText="1"/>
    </xf>
    <xf numFmtId="8" fontId="123" fillId="0" borderId="17" xfId="0" applyNumberFormat="1" applyFont="1" applyBorder="1" applyAlignment="1">
      <alignment vertical="center" wrapText="1"/>
    </xf>
    <xf numFmtId="0" fontId="154" fillId="20" borderId="17" xfId="0" applyFont="1" applyFill="1" applyBorder="1" applyAlignment="1">
      <alignment vertical="center"/>
    </xf>
    <xf numFmtId="0" fontId="123" fillId="0" borderId="17" xfId="0" applyFont="1" applyBorder="1" applyAlignment="1">
      <alignment vertical="center"/>
    </xf>
    <xf numFmtId="0" fontId="125" fillId="2" borderId="17" xfId="0" applyFont="1" applyFill="1" applyBorder="1" applyAlignment="1">
      <alignment wrapText="1"/>
    </xf>
    <xf numFmtId="8" fontId="125" fillId="2" borderId="17" xfId="0" applyNumberFormat="1" applyFont="1" applyFill="1" applyBorder="1" applyAlignment="1">
      <alignment wrapText="1"/>
    </xf>
    <xf numFmtId="8" fontId="159" fillId="0" borderId="0" xfId="0" applyNumberFormat="1" applyFont="1" applyAlignment="1">
      <alignment wrapText="1"/>
    </xf>
    <xf numFmtId="0" fontId="159" fillId="0" borderId="0" xfId="0" applyFont="1" applyAlignment="1">
      <alignment wrapText="1"/>
    </xf>
    <xf numFmtId="0" fontId="0" fillId="0" borderId="0" xfId="0" applyAlignment="1">
      <alignment horizontal="center" vertical="center"/>
    </xf>
    <xf numFmtId="8" fontId="0" fillId="0" borderId="0" xfId="0" applyNumberFormat="1"/>
    <xf numFmtId="0" fontId="148" fillId="0" borderId="0" xfId="0" applyFont="1" applyAlignment="1">
      <alignment horizontal="center" vertical="center"/>
    </xf>
    <xf numFmtId="0" fontId="123" fillId="0" borderId="0" xfId="0" applyFont="1" applyAlignment="1">
      <alignment vertical="center" wrapText="1"/>
    </xf>
    <xf numFmtId="0" fontId="13" fillId="0" borderId="0" xfId="0" applyFont="1" applyAlignment="1">
      <alignment horizontal="center" vertical="center" wrapText="1"/>
    </xf>
    <xf numFmtId="0" fontId="15" fillId="0" borderId="0" xfId="0" applyFont="1" applyAlignment="1">
      <alignment horizontal="center" vertical="center" wrapText="1"/>
    </xf>
    <xf numFmtId="0" fontId="83" fillId="6" borderId="17" xfId="0" applyFont="1" applyFill="1" applyBorder="1" applyAlignment="1">
      <alignment horizontal="center" vertical="center" wrapText="1"/>
    </xf>
    <xf numFmtId="0" fontId="82" fillId="6" borderId="17" xfId="0" applyFont="1" applyFill="1" applyBorder="1" applyAlignment="1">
      <alignment horizontal="center" vertical="center"/>
    </xf>
    <xf numFmtId="0" fontId="161" fillId="6" borderId="17" xfId="1" applyFont="1" applyFill="1" applyBorder="1" applyAlignment="1">
      <alignment horizontal="center" vertical="center" wrapText="1"/>
    </xf>
    <xf numFmtId="0" fontId="83" fillId="9" borderId="17" xfId="0" applyFont="1" applyFill="1" applyBorder="1" applyAlignment="1">
      <alignment horizontal="center" vertical="center" wrapText="1"/>
    </xf>
    <xf numFmtId="0" fontId="82" fillId="9" borderId="17" xfId="0" applyFont="1" applyFill="1" applyBorder="1" applyAlignment="1">
      <alignment vertical="center" wrapText="1"/>
    </xf>
    <xf numFmtId="0" fontId="83" fillId="9" borderId="17" xfId="0" applyFont="1" applyFill="1" applyBorder="1" applyAlignment="1">
      <alignment horizontal="center" vertical="center"/>
    </xf>
    <xf numFmtId="0" fontId="16" fillId="9" borderId="17" xfId="0" applyFont="1" applyFill="1" applyBorder="1" applyAlignment="1">
      <alignment horizontal="center" vertical="center" wrapText="1"/>
    </xf>
    <xf numFmtId="0" fontId="150" fillId="24" borderId="17" xfId="0" applyFont="1" applyFill="1" applyBorder="1" applyAlignment="1">
      <alignment horizontal="center" vertical="center"/>
    </xf>
    <xf numFmtId="0" fontId="39" fillId="24" borderId="80" xfId="0" applyFont="1" applyFill="1" applyBorder="1"/>
    <xf numFmtId="0" fontId="83" fillId="6" borderId="81" xfId="0" applyFont="1" applyFill="1" applyBorder="1" applyAlignment="1">
      <alignment horizontal="center" vertical="center" wrapText="1"/>
    </xf>
    <xf numFmtId="0" fontId="150" fillId="24" borderId="82" xfId="0" applyFont="1" applyFill="1" applyBorder="1" applyAlignment="1">
      <alignment horizontal="center" wrapText="1"/>
    </xf>
    <xf numFmtId="0" fontId="83" fillId="9" borderId="81" xfId="0" applyFont="1" applyFill="1" applyBorder="1" applyAlignment="1">
      <alignment horizontal="center" vertical="center" wrapText="1"/>
    </xf>
    <xf numFmtId="0" fontId="152" fillId="25" borderId="82" xfId="0" applyFont="1" applyFill="1" applyBorder="1" applyAlignment="1">
      <alignment vertical="top" wrapText="1"/>
    </xf>
    <xf numFmtId="0" fontId="123" fillId="20" borderId="81" xfId="0" applyFont="1" applyFill="1" applyBorder="1" applyAlignment="1">
      <alignment vertical="center" wrapText="1"/>
    </xf>
    <xf numFmtId="0" fontId="123" fillId="0" borderId="82" xfId="0" applyFont="1" applyBorder="1" applyAlignment="1">
      <alignment vertical="center" wrapText="1"/>
    </xf>
    <xf numFmtId="0" fontId="123" fillId="20" borderId="82" xfId="0" applyFont="1" applyFill="1" applyBorder="1" applyAlignment="1">
      <alignment vertical="center" wrapText="1"/>
    </xf>
    <xf numFmtId="0" fontId="13" fillId="6" borderId="17" xfId="0" applyFont="1" applyFill="1" applyBorder="1" applyAlignment="1">
      <alignment horizontal="center" vertical="center" wrapText="1"/>
    </xf>
    <xf numFmtId="0" fontId="151" fillId="24" borderId="17" xfId="0" applyFont="1" applyFill="1" applyBorder="1" applyAlignment="1">
      <alignment wrapText="1"/>
    </xf>
    <xf numFmtId="0" fontId="13" fillId="6" borderId="17" xfId="0" applyFont="1" applyFill="1" applyBorder="1" applyAlignment="1">
      <alignment horizontal="center" vertical="center"/>
    </xf>
    <xf numFmtId="0" fontId="15" fillId="8" borderId="17" xfId="0" applyFont="1" applyFill="1" applyBorder="1" applyAlignment="1">
      <alignment horizontal="center" vertical="center" wrapText="1"/>
    </xf>
    <xf numFmtId="0" fontId="15" fillId="8" borderId="17" xfId="0" applyFont="1" applyFill="1" applyBorder="1" applyAlignment="1">
      <alignment horizontal="center" vertical="center"/>
    </xf>
    <xf numFmtId="0" fontId="123" fillId="0" borderId="17" xfId="0" applyFont="1" applyBorder="1" applyAlignment="1">
      <alignment horizontal="center" vertical="center" wrapText="1"/>
    </xf>
    <xf numFmtId="0" fontId="17" fillId="0" borderId="17" xfId="0" applyFont="1" applyBorder="1" applyAlignment="1">
      <alignment wrapText="1"/>
    </xf>
    <xf numFmtId="0" fontId="17" fillId="0" borderId="17" xfId="0" applyFont="1" applyBorder="1" applyAlignment="1">
      <alignment horizontal="center" vertical="center" wrapText="1"/>
    </xf>
    <xf numFmtId="8" fontId="159" fillId="0" borderId="17" xfId="0" applyNumberFormat="1" applyFont="1" applyBorder="1" applyAlignment="1">
      <alignment wrapText="1"/>
    </xf>
    <xf numFmtId="0" fontId="13" fillId="6" borderId="81" xfId="0" applyFont="1" applyFill="1" applyBorder="1" applyAlignment="1">
      <alignment horizontal="center" vertical="center" wrapText="1"/>
    </xf>
    <xf numFmtId="0" fontId="13" fillId="6" borderId="82" xfId="0" applyFont="1" applyFill="1" applyBorder="1" applyAlignment="1">
      <alignment horizontal="center" vertical="center" wrapText="1"/>
    </xf>
    <xf numFmtId="0" fontId="15" fillId="8" borderId="81" xfId="0" applyFont="1" applyFill="1" applyBorder="1" applyAlignment="1">
      <alignment horizontal="center" vertical="center" wrapText="1"/>
    </xf>
    <xf numFmtId="0" fontId="15" fillId="8" borderId="82" xfId="0" applyFont="1" applyFill="1" applyBorder="1" applyAlignment="1">
      <alignment horizontal="center" vertical="center" wrapText="1"/>
    </xf>
    <xf numFmtId="0" fontId="159" fillId="0" borderId="82" xfId="0" applyFont="1" applyBorder="1" applyAlignment="1">
      <alignment wrapText="1"/>
    </xf>
    <xf numFmtId="8" fontId="159" fillId="0" borderId="82" xfId="0" applyNumberFormat="1" applyFont="1" applyBorder="1" applyAlignment="1">
      <alignment wrapText="1"/>
    </xf>
    <xf numFmtId="0" fontId="0" fillId="0" borderId="84" xfId="0" applyBorder="1"/>
    <xf numFmtId="0" fontId="0" fillId="0" borderId="84" xfId="0" applyBorder="1" applyAlignment="1">
      <alignment horizontal="center" vertical="center"/>
    </xf>
    <xf numFmtId="0" fontId="0" fillId="0" borderId="85" xfId="0" applyBorder="1"/>
    <xf numFmtId="0" fontId="141" fillId="6" borderId="6" xfId="0" applyFont="1" applyFill="1" applyBorder="1"/>
    <xf numFmtId="0" fontId="165" fillId="6" borderId="29" xfId="0" applyFont="1" applyFill="1" applyBorder="1" applyAlignment="1">
      <alignment horizontal="center" vertical="center" wrapText="1"/>
    </xf>
    <xf numFmtId="0" fontId="166" fillId="6" borderId="2" xfId="0" applyFont="1" applyFill="1" applyBorder="1" applyAlignment="1">
      <alignment horizontal="center" vertical="center"/>
    </xf>
    <xf numFmtId="0" fontId="167" fillId="6" borderId="2" xfId="1" applyFont="1" applyFill="1" applyBorder="1" applyAlignment="1">
      <alignment horizontal="center" vertical="center" wrapText="1"/>
    </xf>
    <xf numFmtId="0" fontId="166" fillId="6" borderId="30" xfId="0" applyFont="1" applyFill="1" applyBorder="1" applyAlignment="1">
      <alignment horizontal="center" vertical="center" wrapText="1"/>
    </xf>
    <xf numFmtId="0" fontId="165" fillId="9" borderId="29" xfId="0" applyFont="1" applyFill="1" applyBorder="1" applyAlignment="1">
      <alignment horizontal="center" vertical="center" wrapText="1"/>
    </xf>
    <xf numFmtId="0" fontId="165" fillId="9" borderId="2" xfId="0" applyFont="1" applyFill="1" applyBorder="1" applyAlignment="1">
      <alignment horizontal="center" vertical="center" wrapText="1"/>
    </xf>
    <xf numFmtId="0" fontId="166" fillId="9" borderId="2" xfId="0" applyFont="1" applyFill="1" applyBorder="1" applyAlignment="1">
      <alignment vertical="center" wrapText="1"/>
    </xf>
    <xf numFmtId="0" fontId="165" fillId="9" borderId="2" xfId="0" applyFont="1" applyFill="1" applyBorder="1" applyAlignment="1">
      <alignment horizontal="center" vertical="center"/>
    </xf>
    <xf numFmtId="0" fontId="168" fillId="9" borderId="2" xfId="0" applyFont="1" applyFill="1" applyBorder="1" applyAlignment="1">
      <alignment horizontal="center" vertical="center" wrapText="1"/>
    </xf>
    <xf numFmtId="0" fontId="169" fillId="9" borderId="30" xfId="0" applyFont="1" applyFill="1" applyBorder="1" applyAlignment="1">
      <alignment horizontal="left" vertical="center" wrapText="1"/>
    </xf>
    <xf numFmtId="0" fontId="168" fillId="12" borderId="2" xfId="0" applyFont="1" applyFill="1" applyBorder="1"/>
    <xf numFmtId="167" fontId="168" fillId="12" borderId="10" xfId="0" applyNumberFormat="1" applyFont="1" applyFill="1" applyBorder="1"/>
    <xf numFmtId="0" fontId="168" fillId="12" borderId="2" xfId="0" applyFont="1" applyFill="1" applyBorder="1" applyAlignment="1">
      <alignment horizontal="center" vertical="center"/>
    </xf>
    <xf numFmtId="167" fontId="168" fillId="12" borderId="2" xfId="0" applyNumberFormat="1" applyFont="1" applyFill="1" applyBorder="1"/>
    <xf numFmtId="0" fontId="142" fillId="12" borderId="29" xfId="0" applyFont="1" applyFill="1" applyBorder="1" applyAlignment="1">
      <alignment horizontal="center" vertical="center" wrapText="1"/>
    </xf>
    <xf numFmtId="0" fontId="168" fillId="12" borderId="17" xfId="0" applyFont="1" applyFill="1" applyBorder="1"/>
    <xf numFmtId="0" fontId="170" fillId="12" borderId="2" xfId="0" applyFont="1" applyFill="1" applyBorder="1" applyAlignment="1">
      <alignment horizontal="center"/>
    </xf>
    <xf numFmtId="0" fontId="170" fillId="12" borderId="2" xfId="0" applyFont="1" applyFill="1" applyBorder="1" applyAlignment="1">
      <alignment horizontal="center" vertical="center"/>
    </xf>
    <xf numFmtId="0" fontId="142" fillId="12" borderId="2" xfId="0" applyFont="1" applyFill="1" applyBorder="1" applyAlignment="1">
      <alignment horizontal="center" vertical="center"/>
    </xf>
    <xf numFmtId="0" fontId="142" fillId="12" borderId="30" xfId="0" applyFont="1" applyFill="1" applyBorder="1" applyAlignment="1">
      <alignment vertical="center" wrapText="1"/>
    </xf>
    <xf numFmtId="0" fontId="142" fillId="12" borderId="2" xfId="0" applyFont="1" applyFill="1" applyBorder="1"/>
    <xf numFmtId="3" fontId="168" fillId="12" borderId="2" xfId="0" applyNumberFormat="1" applyFont="1" applyFill="1" applyBorder="1" applyAlignment="1">
      <alignment horizontal="center" vertical="center"/>
    </xf>
    <xf numFmtId="0" fontId="171" fillId="12" borderId="2" xfId="1" applyFont="1" applyFill="1" applyBorder="1"/>
    <xf numFmtId="0" fontId="172" fillId="12" borderId="2" xfId="0" applyFont="1" applyFill="1" applyBorder="1" applyAlignment="1">
      <alignment vertical="center"/>
    </xf>
    <xf numFmtId="0" fontId="172" fillId="12" borderId="30" xfId="0" applyFont="1" applyFill="1" applyBorder="1" applyAlignment="1">
      <alignment vertical="center" wrapText="1"/>
    </xf>
    <xf numFmtId="0" fontId="173" fillId="12" borderId="2" xfId="0" applyFont="1" applyFill="1" applyBorder="1" applyAlignment="1">
      <alignment vertical="center"/>
    </xf>
    <xf numFmtId="0" fontId="173" fillId="12" borderId="30" xfId="0" applyFont="1" applyFill="1" applyBorder="1" applyAlignment="1">
      <alignment vertical="center"/>
    </xf>
    <xf numFmtId="0" fontId="142" fillId="12" borderId="2" xfId="0" applyFont="1" applyFill="1" applyBorder="1" applyAlignment="1">
      <alignment vertical="center"/>
    </xf>
    <xf numFmtId="0" fontId="142" fillId="12" borderId="2" xfId="0" applyFont="1" applyFill="1" applyBorder="1" applyAlignment="1">
      <alignment horizontal="center" wrapText="1"/>
    </xf>
    <xf numFmtId="0" fontId="142" fillId="12" borderId="7" xfId="0" applyFont="1" applyFill="1" applyBorder="1" applyAlignment="1">
      <alignment horizontal="center" vertical="center" wrapText="1"/>
    </xf>
    <xf numFmtId="0" fontId="168" fillId="12" borderId="15" xfId="0" applyFont="1" applyFill="1" applyBorder="1"/>
    <xf numFmtId="0" fontId="168" fillId="12" borderId="28" xfId="0" applyFont="1" applyFill="1" applyBorder="1"/>
    <xf numFmtId="0" fontId="123" fillId="4" borderId="17" xfId="0" applyFont="1" applyFill="1" applyBorder="1" applyAlignment="1">
      <alignment vertical="center" wrapText="1"/>
    </xf>
    <xf numFmtId="0" fontId="76" fillId="2" borderId="17" xfId="0" applyFont="1" applyFill="1" applyBorder="1" applyAlignment="1">
      <alignment horizontal="center" vertical="center" wrapText="1"/>
    </xf>
    <xf numFmtId="8" fontId="123" fillId="2" borderId="17" xfId="0" applyNumberFormat="1" applyFont="1" applyFill="1" applyBorder="1" applyAlignment="1">
      <alignment vertical="center" wrapText="1"/>
    </xf>
    <xf numFmtId="0" fontId="123" fillId="4" borderId="82" xfId="0" applyFont="1" applyFill="1" applyBorder="1" applyAlignment="1">
      <alignment vertical="center" wrapText="1"/>
    </xf>
    <xf numFmtId="0" fontId="124" fillId="4" borderId="17" xfId="0" applyFont="1" applyFill="1" applyBorder="1" applyAlignment="1">
      <alignment vertical="center" wrapText="1"/>
    </xf>
    <xf numFmtId="0" fontId="158" fillId="2" borderId="17" xfId="0" applyFont="1" applyFill="1" applyBorder="1" applyAlignment="1">
      <alignment wrapText="1"/>
    </xf>
    <xf numFmtId="0" fontId="158" fillId="2" borderId="82" xfId="0" applyFont="1" applyFill="1" applyBorder="1" applyAlignment="1">
      <alignment wrapText="1"/>
    </xf>
    <xf numFmtId="0" fontId="17" fillId="4" borderId="17" xfId="0" applyFont="1" applyFill="1" applyBorder="1" applyAlignment="1">
      <alignment wrapText="1"/>
    </xf>
    <xf numFmtId="0" fontId="127" fillId="4" borderId="17" xfId="0" applyFont="1" applyFill="1" applyBorder="1" applyAlignment="1">
      <alignment wrapText="1"/>
    </xf>
    <xf numFmtId="8" fontId="125" fillId="4" borderId="17" xfId="0" applyNumberFormat="1" applyFont="1" applyFill="1" applyBorder="1" applyAlignment="1">
      <alignment wrapText="1"/>
    </xf>
    <xf numFmtId="0" fontId="17" fillId="4" borderId="82" xfId="0" applyFont="1" applyFill="1" applyBorder="1" applyAlignment="1">
      <alignment wrapText="1"/>
    </xf>
    <xf numFmtId="0" fontId="73" fillId="0" borderId="0" xfId="0" applyFont="1"/>
    <xf numFmtId="0" fontId="73" fillId="0" borderId="0" xfId="0" applyFont="1" applyAlignment="1">
      <alignment vertical="top"/>
    </xf>
    <xf numFmtId="0" fontId="73" fillId="0" borderId="0" xfId="0" applyFont="1" applyAlignment="1">
      <alignment vertical="center"/>
    </xf>
    <xf numFmtId="0" fontId="123" fillId="4" borderId="17" xfId="0" applyFont="1" applyFill="1" applyBorder="1" applyAlignment="1">
      <alignment vertical="center"/>
    </xf>
    <xf numFmtId="0" fontId="17" fillId="4" borderId="84" xfId="0" applyFont="1" applyFill="1" applyBorder="1" applyAlignment="1">
      <alignment wrapText="1"/>
    </xf>
    <xf numFmtId="0" fontId="158" fillId="2" borderId="17" xfId="0" applyFont="1" applyFill="1" applyBorder="1"/>
    <xf numFmtId="0" fontId="158" fillId="2" borderId="82" xfId="0" applyFont="1" applyFill="1" applyBorder="1"/>
    <xf numFmtId="0" fontId="17" fillId="4" borderId="84" xfId="0" applyFont="1" applyFill="1" applyBorder="1"/>
    <xf numFmtId="0" fontId="17" fillId="4" borderId="85" xfId="0" applyFont="1" applyFill="1" applyBorder="1"/>
    <xf numFmtId="0" fontId="123" fillId="2" borderId="17" xfId="0" applyFont="1" applyFill="1" applyBorder="1" applyAlignment="1">
      <alignment vertical="center" wrapText="1"/>
    </xf>
    <xf numFmtId="8" fontId="157" fillId="2" borderId="17" xfId="0" applyNumberFormat="1" applyFont="1" applyFill="1" applyBorder="1" applyAlignment="1">
      <alignment vertical="center" wrapText="1"/>
    </xf>
    <xf numFmtId="0" fontId="31" fillId="2" borderId="82" xfId="0" applyFont="1" applyFill="1" applyBorder="1" applyAlignment="1">
      <alignment vertical="center" wrapText="1"/>
    </xf>
    <xf numFmtId="0" fontId="31" fillId="2" borderId="0" xfId="0" applyFont="1" applyFill="1" applyAlignment="1">
      <alignment vertical="center" wrapText="1"/>
    </xf>
    <xf numFmtId="0" fontId="123" fillId="2" borderId="81" xfId="0" applyFont="1" applyFill="1" applyBorder="1" applyAlignment="1">
      <alignment vertical="center" wrapText="1"/>
    </xf>
    <xf numFmtId="0" fontId="31" fillId="2" borderId="17" xfId="0" applyFont="1" applyFill="1" applyBorder="1" applyAlignment="1">
      <alignment vertical="center" wrapText="1"/>
    </xf>
    <xf numFmtId="0" fontId="123" fillId="2" borderId="17" xfId="0" applyFont="1" applyFill="1" applyBorder="1" applyAlignment="1">
      <alignment vertical="center"/>
    </xf>
    <xf numFmtId="0" fontId="155" fillId="2" borderId="17" xfId="0" applyFont="1" applyFill="1" applyBorder="1" applyAlignment="1">
      <alignment vertical="center"/>
    </xf>
    <xf numFmtId="0" fontId="123" fillId="2" borderId="82" xfId="0" applyFont="1" applyFill="1" applyBorder="1" applyAlignment="1">
      <alignment vertical="center" wrapText="1"/>
    </xf>
    <xf numFmtId="0" fontId="73" fillId="2" borderId="0" xfId="0" applyFont="1" applyFill="1" applyAlignment="1">
      <alignment vertical="center"/>
    </xf>
    <xf numFmtId="0" fontId="17" fillId="2" borderId="17" xfId="0" applyFont="1" applyFill="1" applyBorder="1" applyAlignment="1">
      <alignment vertical="center"/>
    </xf>
    <xf numFmtId="0" fontId="17" fillId="2" borderId="82" xfId="0" applyFont="1" applyFill="1" applyBorder="1" applyAlignment="1">
      <alignment vertical="center"/>
    </xf>
    <xf numFmtId="0" fontId="123" fillId="2" borderId="0" xfId="0" applyFont="1" applyFill="1" applyAlignment="1">
      <alignment vertical="center" wrapText="1"/>
    </xf>
    <xf numFmtId="0" fontId="154" fillId="2" borderId="17" xfId="0" applyFont="1" applyFill="1" applyBorder="1" applyAlignment="1">
      <alignment vertical="center"/>
    </xf>
    <xf numFmtId="0" fontId="124" fillId="2" borderId="17" xfId="0" applyFont="1" applyFill="1" applyBorder="1" applyAlignment="1">
      <alignment vertical="center" wrapText="1"/>
    </xf>
    <xf numFmtId="0" fontId="39" fillId="2" borderId="17" xfId="0" applyFont="1" applyFill="1" applyBorder="1" applyAlignment="1">
      <alignment horizontal="center" vertical="center" wrapText="1"/>
    </xf>
    <xf numFmtId="8" fontId="124" fillId="2" borderId="17" xfId="0" applyNumberFormat="1" applyFont="1" applyFill="1" applyBorder="1" applyAlignment="1">
      <alignment vertical="center" wrapText="1"/>
    </xf>
    <xf numFmtId="0" fontId="158" fillId="2" borderId="81" xfId="0" applyFont="1" applyFill="1" applyBorder="1" applyAlignment="1">
      <alignment wrapText="1"/>
    </xf>
    <xf numFmtId="0" fontId="158" fillId="2" borderId="0" xfId="0" applyFont="1" applyFill="1" applyAlignment="1">
      <alignment wrapText="1"/>
    </xf>
    <xf numFmtId="0" fontId="73" fillId="2" borderId="0" xfId="0" applyFont="1" applyFill="1"/>
    <xf numFmtId="8" fontId="123" fillId="4" borderId="17" xfId="0" applyNumberFormat="1" applyFont="1" applyFill="1" applyBorder="1" applyAlignment="1">
      <alignment vertical="center" wrapText="1"/>
    </xf>
    <xf numFmtId="0" fontId="174" fillId="4" borderId="17" xfId="0" applyFont="1" applyFill="1" applyBorder="1" applyAlignment="1">
      <alignment vertical="center" wrapText="1"/>
    </xf>
    <xf numFmtId="0" fontId="142" fillId="2" borderId="17" xfId="0" applyFont="1" applyFill="1" applyBorder="1" applyAlignment="1">
      <alignment horizontal="center" vertical="center" wrapText="1"/>
    </xf>
    <xf numFmtId="8" fontId="174" fillId="4" borderId="17" xfId="0" applyNumberFormat="1" applyFont="1" applyFill="1" applyBorder="1" applyAlignment="1">
      <alignment vertical="center" wrapText="1"/>
    </xf>
    <xf numFmtId="8" fontId="174" fillId="2" borderId="17" xfId="0" applyNumberFormat="1" applyFont="1" applyFill="1" applyBorder="1" applyAlignment="1">
      <alignment vertical="center" wrapText="1"/>
    </xf>
    <xf numFmtId="0" fontId="174" fillId="2" borderId="17" xfId="0" applyFont="1" applyFill="1" applyBorder="1" applyAlignment="1">
      <alignment vertical="center" wrapText="1"/>
    </xf>
    <xf numFmtId="0" fontId="17" fillId="2" borderId="81" xfId="0" applyFont="1" applyFill="1" applyBorder="1" applyAlignment="1">
      <alignment wrapText="1"/>
    </xf>
    <xf numFmtId="0" fontId="17" fillId="2" borderId="17" xfId="0" applyFont="1" applyFill="1" applyBorder="1" applyAlignment="1">
      <alignment wrapText="1"/>
    </xf>
    <xf numFmtId="0" fontId="0" fillId="2" borderId="83" xfId="0" applyFill="1" applyBorder="1"/>
    <xf numFmtId="0" fontId="0" fillId="2" borderId="84" xfId="0" applyFill="1" applyBorder="1"/>
    <xf numFmtId="0" fontId="1" fillId="0" borderId="2" xfId="0" applyFont="1" applyBorder="1" applyAlignment="1">
      <alignment wrapText="1"/>
    </xf>
    <xf numFmtId="0" fontId="31" fillId="2" borderId="17" xfId="0" applyFont="1" applyFill="1" applyBorder="1" applyAlignment="1">
      <alignment horizontal="center" vertical="center" wrapText="1"/>
    </xf>
    <xf numFmtId="0" fontId="2" fillId="0" borderId="0" xfId="0" applyFont="1"/>
    <xf numFmtId="0" fontId="2" fillId="0" borderId="52" xfId="0" applyFont="1" applyBorder="1"/>
    <xf numFmtId="0" fontId="139" fillId="6" borderId="13" xfId="0" applyFont="1" applyFill="1" applyBorder="1" applyAlignment="1">
      <alignment vertical="top" wrapText="1"/>
    </xf>
    <xf numFmtId="0" fontId="139" fillId="6" borderId="3" xfId="0" applyFont="1" applyFill="1" applyBorder="1" applyAlignment="1">
      <alignment vertical="top" wrapText="1"/>
    </xf>
    <xf numFmtId="0" fontId="140" fillId="6" borderId="3" xfId="0" applyFont="1" applyFill="1" applyBorder="1" applyAlignment="1">
      <alignment vertical="top" wrapText="1"/>
    </xf>
    <xf numFmtId="0" fontId="140" fillId="6" borderId="27" xfId="0" applyFont="1" applyFill="1" applyBorder="1" applyAlignment="1">
      <alignment vertical="top" wrapText="1"/>
    </xf>
    <xf numFmtId="167" fontId="107" fillId="2" borderId="10" xfId="0" applyNumberFormat="1" applyFont="1" applyFill="1" applyBorder="1"/>
    <xf numFmtId="0" fontId="176" fillId="2" borderId="29" xfId="0" applyFont="1" applyFill="1" applyBorder="1" applyAlignment="1">
      <alignment horizontal="center" vertical="center" wrapText="1"/>
    </xf>
    <xf numFmtId="0" fontId="177" fillId="2" borderId="2" xfId="0" applyFont="1" applyFill="1" applyBorder="1"/>
    <xf numFmtId="0" fontId="177" fillId="2" borderId="2" xfId="0" applyFont="1" applyFill="1" applyBorder="1" applyAlignment="1">
      <alignment horizontal="center" vertical="center"/>
    </xf>
    <xf numFmtId="0" fontId="0" fillId="7" borderId="0" xfId="0" applyFill="1"/>
    <xf numFmtId="0" fontId="141" fillId="7" borderId="74" xfId="0" applyFont="1" applyFill="1" applyBorder="1"/>
    <xf numFmtId="0" fontId="141" fillId="7" borderId="0" xfId="0" applyFont="1" applyFill="1"/>
    <xf numFmtId="0" fontId="141" fillId="7" borderId="14" xfId="0" applyFont="1" applyFill="1" applyBorder="1"/>
    <xf numFmtId="0" fontId="0" fillId="7" borderId="74" xfId="0" applyFill="1" applyBorder="1"/>
    <xf numFmtId="0" fontId="0" fillId="7" borderId="14" xfId="0" applyFill="1" applyBorder="1"/>
    <xf numFmtId="0" fontId="147" fillId="23" borderId="0" xfId="0" applyFont="1" applyFill="1"/>
    <xf numFmtId="0" fontId="83" fillId="12" borderId="2" xfId="0" applyFont="1" applyFill="1" applyBorder="1" applyAlignment="1">
      <alignment horizontal="center" vertical="center" wrapText="1"/>
    </xf>
    <xf numFmtId="0" fontId="123" fillId="12" borderId="17" xfId="0" applyFont="1" applyFill="1" applyBorder="1" applyAlignment="1">
      <alignment vertical="center" wrapText="1"/>
    </xf>
    <xf numFmtId="8" fontId="123" fillId="12" borderId="17" xfId="0" applyNumberFormat="1" applyFont="1" applyFill="1" applyBorder="1" applyAlignment="1">
      <alignment vertical="center" wrapText="1"/>
    </xf>
    <xf numFmtId="0" fontId="17" fillId="12" borderId="0" xfId="0" applyFont="1" applyFill="1"/>
    <xf numFmtId="0" fontId="0" fillId="6" borderId="0" xfId="0" applyFill="1"/>
    <xf numFmtId="0" fontId="165" fillId="6" borderId="81" xfId="0" applyFont="1" applyFill="1" applyBorder="1" applyAlignment="1">
      <alignment horizontal="center" vertical="center" wrapText="1"/>
    </xf>
    <xf numFmtId="0" fontId="166" fillId="6" borderId="17" xfId="0" applyFont="1" applyFill="1" applyBorder="1" applyAlignment="1">
      <alignment horizontal="center" vertical="center"/>
    </xf>
    <xf numFmtId="0" fontId="167" fillId="6" borderId="17" xfId="1" applyFont="1" applyFill="1" applyBorder="1" applyAlignment="1">
      <alignment horizontal="center" vertical="center" wrapText="1"/>
    </xf>
    <xf numFmtId="0" fontId="165" fillId="9" borderId="81" xfId="0" applyFont="1" applyFill="1" applyBorder="1" applyAlignment="1">
      <alignment horizontal="center" vertical="center" wrapText="1"/>
    </xf>
    <xf numFmtId="0" fontId="166" fillId="9" borderId="17" xfId="0" applyFont="1" applyFill="1" applyBorder="1" applyAlignment="1">
      <alignment vertical="center" wrapText="1"/>
    </xf>
    <xf numFmtId="0" fontId="165" fillId="9" borderId="17" xfId="0" applyFont="1" applyFill="1" applyBorder="1" applyAlignment="1">
      <alignment horizontal="center" vertical="center" wrapText="1"/>
    </xf>
    <xf numFmtId="0" fontId="165" fillId="9" borderId="17" xfId="0" applyFont="1" applyFill="1" applyBorder="1" applyAlignment="1">
      <alignment horizontal="center" vertical="center"/>
    </xf>
    <xf numFmtId="0" fontId="168" fillId="9" borderId="17" xfId="0" applyFont="1" applyFill="1" applyBorder="1" applyAlignment="1">
      <alignment horizontal="center" vertical="center" wrapText="1"/>
    </xf>
    <xf numFmtId="0" fontId="181" fillId="0" borderId="0" xfId="0" applyFont="1" applyAlignment="1">
      <alignment wrapText="1"/>
    </xf>
    <xf numFmtId="8" fontId="181" fillId="0" borderId="0" xfId="0" applyNumberFormat="1" applyFont="1" applyAlignment="1">
      <alignment wrapText="1"/>
    </xf>
    <xf numFmtId="0" fontId="174" fillId="12" borderId="81" xfId="0" applyFont="1" applyFill="1" applyBorder="1" applyAlignment="1">
      <alignment vertical="center" wrapText="1"/>
    </xf>
    <xf numFmtId="0" fontId="137" fillId="12" borderId="17" xfId="0" applyFont="1" applyFill="1" applyBorder="1" applyAlignment="1">
      <alignment vertical="center" wrapText="1"/>
    </xf>
    <xf numFmtId="0" fontId="137" fillId="12" borderId="17" xfId="0" applyFont="1" applyFill="1" applyBorder="1" applyAlignment="1">
      <alignment horizontal="center" vertical="center" wrapText="1"/>
    </xf>
    <xf numFmtId="0" fontId="174" fillId="12" borderId="17" xfId="0" applyFont="1" applyFill="1" applyBorder="1" applyAlignment="1">
      <alignment vertical="center" wrapText="1"/>
    </xf>
    <xf numFmtId="8" fontId="174" fillId="12" borderId="17" xfId="0" applyNumberFormat="1" applyFont="1" applyFill="1" applyBorder="1" applyAlignment="1">
      <alignment vertical="center" wrapText="1"/>
    </xf>
    <xf numFmtId="0" fontId="180" fillId="12" borderId="17" xfId="0" applyFont="1" applyFill="1" applyBorder="1" applyAlignment="1">
      <alignment wrapText="1"/>
    </xf>
    <xf numFmtId="0" fontId="181" fillId="12" borderId="84" xfId="0" applyFont="1" applyFill="1" applyBorder="1" applyAlignment="1">
      <alignment wrapText="1"/>
    </xf>
    <xf numFmtId="0" fontId="24" fillId="2" borderId="29" xfId="0" applyFont="1" applyFill="1" applyBorder="1" applyAlignment="1">
      <alignment vertical="center" wrapText="1"/>
    </xf>
    <xf numFmtId="0" fontId="19" fillId="2" borderId="2" xfId="0" applyFont="1" applyFill="1" applyBorder="1" applyAlignment="1">
      <alignment horizontal="center" vertical="center"/>
    </xf>
    <xf numFmtId="0" fontId="19" fillId="2" borderId="30" xfId="0" applyFont="1" applyFill="1" applyBorder="1" applyAlignment="1">
      <alignment vertical="center" wrapText="1"/>
    </xf>
    <xf numFmtId="0" fontId="19" fillId="2" borderId="30" xfId="0" applyFont="1" applyFill="1" applyBorder="1" applyAlignment="1">
      <alignment wrapText="1"/>
    </xf>
    <xf numFmtId="0" fontId="24" fillId="2" borderId="30" xfId="0" applyFont="1" applyFill="1" applyBorder="1"/>
    <xf numFmtId="0" fontId="73" fillId="13" borderId="0" xfId="0" applyFont="1" applyFill="1" applyAlignment="1">
      <alignment horizontal="center"/>
    </xf>
    <xf numFmtId="0" fontId="30" fillId="6" borderId="3" xfId="0" applyFont="1" applyFill="1" applyBorder="1" applyAlignment="1">
      <alignment vertical="top" wrapText="1"/>
    </xf>
    <xf numFmtId="0" fontId="76" fillId="12" borderId="17" xfId="0" applyFont="1" applyFill="1" applyBorder="1" applyAlignment="1">
      <alignment vertical="center" wrapText="1"/>
    </xf>
    <xf numFmtId="0" fontId="76" fillId="12" borderId="17" xfId="0" applyFont="1" applyFill="1" applyBorder="1" applyAlignment="1">
      <alignment horizontal="left" vertical="top" wrapText="1"/>
    </xf>
    <xf numFmtId="8" fontId="123" fillId="2" borderId="76" xfId="0" applyNumberFormat="1" applyFont="1" applyFill="1" applyBorder="1" applyAlignment="1">
      <alignment horizontal="center" vertical="center" wrapText="1"/>
    </xf>
    <xf numFmtId="8" fontId="123" fillId="2" borderId="71" xfId="0" applyNumberFormat="1" applyFont="1" applyFill="1" applyBorder="1" applyAlignment="1">
      <alignment horizontal="center" vertical="center" wrapText="1"/>
    </xf>
    <xf numFmtId="0" fontId="148" fillId="24" borderId="88" xfId="0" applyFont="1" applyFill="1" applyBorder="1" applyAlignment="1">
      <alignment horizontal="center" wrapText="1"/>
    </xf>
    <xf numFmtId="0" fontId="148" fillId="24" borderId="89" xfId="0" applyFont="1" applyFill="1" applyBorder="1" applyAlignment="1">
      <alignment horizontal="center" wrapText="1"/>
    </xf>
    <xf numFmtId="0" fontId="148" fillId="24" borderId="90" xfId="0" applyFont="1" applyFill="1" applyBorder="1" applyAlignment="1">
      <alignment horizontal="center" wrapText="1"/>
    </xf>
    <xf numFmtId="0" fontId="174" fillId="12" borderId="76" xfId="0" applyFont="1" applyFill="1" applyBorder="1" applyAlignment="1">
      <alignment horizontal="center" vertical="center" wrapText="1"/>
    </xf>
    <xf numFmtId="0" fontId="174" fillId="12" borderId="71" xfId="0" applyFont="1" applyFill="1" applyBorder="1" applyAlignment="1">
      <alignment horizontal="center" vertical="center" wrapText="1"/>
    </xf>
    <xf numFmtId="0" fontId="137" fillId="12" borderId="76" xfId="0" applyFont="1" applyFill="1" applyBorder="1" applyAlignment="1">
      <alignment horizontal="center" vertical="center" wrapText="1"/>
    </xf>
    <xf numFmtId="0" fontId="137" fillId="12" borderId="77" xfId="0" applyFont="1" applyFill="1" applyBorder="1" applyAlignment="1">
      <alignment horizontal="center" vertical="center" wrapText="1"/>
    </xf>
    <xf numFmtId="0" fontId="137" fillId="12" borderId="71" xfId="0" applyFont="1" applyFill="1" applyBorder="1" applyAlignment="1">
      <alignment horizontal="center" vertical="center" wrapText="1"/>
    </xf>
    <xf numFmtId="0" fontId="137" fillId="12" borderId="77" xfId="0" applyFont="1" applyFill="1" applyBorder="1" applyAlignment="1">
      <alignment horizontal="left" vertical="center" wrapText="1"/>
    </xf>
    <xf numFmtId="0" fontId="137" fillId="12" borderId="71" xfId="0" applyFont="1" applyFill="1" applyBorder="1" applyAlignment="1">
      <alignment horizontal="left" vertical="center" wrapText="1"/>
    </xf>
    <xf numFmtId="8" fontId="137" fillId="12" borderId="76" xfId="0" applyNumberFormat="1" applyFont="1" applyFill="1" applyBorder="1" applyAlignment="1">
      <alignment horizontal="center" vertical="center" wrapText="1"/>
    </xf>
    <xf numFmtId="8" fontId="157" fillId="2" borderId="76" xfId="0" applyNumberFormat="1" applyFont="1" applyFill="1" applyBorder="1" applyAlignment="1">
      <alignment horizontal="center" vertical="center" wrapText="1"/>
    </xf>
    <xf numFmtId="8" fontId="157" fillId="2" borderId="77" xfId="0" applyNumberFormat="1" applyFont="1" applyFill="1" applyBorder="1" applyAlignment="1">
      <alignment horizontal="center" vertical="center" wrapText="1"/>
    </xf>
    <xf numFmtId="8" fontId="157" fillId="2" borderId="71" xfId="0" applyNumberFormat="1" applyFont="1" applyFill="1" applyBorder="1" applyAlignment="1">
      <alignment horizontal="center" vertical="center" wrapText="1"/>
    </xf>
    <xf numFmtId="0" fontId="148" fillId="24" borderId="78" xfId="0" applyFont="1" applyFill="1" applyBorder="1" applyAlignment="1">
      <alignment horizontal="center" vertical="center" wrapText="1"/>
    </xf>
    <xf numFmtId="0" fontId="148" fillId="24" borderId="79" xfId="0" applyFont="1" applyFill="1" applyBorder="1" applyAlignment="1">
      <alignment horizontal="center" vertical="center" wrapText="1"/>
    </xf>
    <xf numFmtId="0" fontId="150" fillId="24" borderId="17" xfId="0" applyFont="1" applyFill="1" applyBorder="1" applyAlignment="1">
      <alignment horizontal="center" wrapText="1"/>
    </xf>
    <xf numFmtId="0" fontId="160" fillId="9" borderId="79" xfId="0" applyFont="1" applyFill="1" applyBorder="1" applyAlignment="1">
      <alignment horizontal="center" vertical="top" wrapText="1"/>
    </xf>
    <xf numFmtId="0" fontId="162" fillId="7" borderId="53" xfId="0" applyFont="1" applyFill="1" applyBorder="1" applyAlignment="1">
      <alignment horizontal="center" vertical="center" wrapText="1"/>
    </xf>
    <xf numFmtId="0" fontId="162" fillId="7" borderId="37" xfId="0" applyFont="1" applyFill="1" applyBorder="1" applyAlignment="1">
      <alignment horizontal="center" vertical="center" wrapText="1"/>
    </xf>
    <xf numFmtId="0" fontId="162" fillId="7" borderId="73" xfId="0" applyFont="1" applyFill="1" applyBorder="1" applyAlignment="1">
      <alignment horizontal="center" vertical="center" wrapText="1"/>
    </xf>
    <xf numFmtId="0" fontId="166" fillId="6" borderId="17" xfId="0" applyFont="1" applyFill="1" applyBorder="1" applyAlignment="1">
      <alignment horizontal="center" vertical="center" wrapText="1"/>
    </xf>
    <xf numFmtId="0" fontId="165" fillId="6" borderId="17" xfId="0" applyFont="1" applyFill="1" applyBorder="1" applyAlignment="1">
      <alignment horizontal="center" vertical="center" wrapText="1"/>
    </xf>
    <xf numFmtId="0" fontId="35" fillId="6" borderId="5" xfId="0" applyFont="1" applyFill="1" applyBorder="1" applyAlignment="1">
      <alignment horizontal="center" vertical="center" wrapText="1"/>
    </xf>
    <xf numFmtId="0" fontId="35" fillId="6" borderId="26" xfId="0" applyFont="1" applyFill="1" applyBorder="1" applyAlignment="1">
      <alignment horizontal="center" vertical="center" wrapText="1"/>
    </xf>
    <xf numFmtId="0" fontId="82" fillId="6" borderId="17" xfId="0" applyFont="1" applyFill="1" applyBorder="1" applyAlignment="1">
      <alignment horizontal="center" vertical="center" wrapText="1"/>
    </xf>
    <xf numFmtId="0" fontId="83" fillId="6" borderId="17" xfId="0" applyFont="1" applyFill="1" applyBorder="1" applyAlignment="1">
      <alignment horizontal="center" vertical="center" wrapText="1"/>
    </xf>
    <xf numFmtId="0" fontId="96" fillId="23" borderId="5" xfId="0" applyFont="1" applyFill="1" applyBorder="1" applyAlignment="1">
      <alignment horizontal="center" vertical="center" wrapText="1"/>
    </xf>
    <xf numFmtId="0" fontId="96" fillId="23" borderId="26" xfId="0" applyFont="1" applyFill="1" applyBorder="1" applyAlignment="1">
      <alignment horizontal="center" vertical="center" wrapText="1"/>
    </xf>
    <xf numFmtId="0" fontId="171" fillId="12" borderId="76" xfId="1" applyFont="1" applyFill="1" applyBorder="1" applyAlignment="1">
      <alignment horizontal="center" vertical="center" wrapText="1"/>
    </xf>
    <xf numFmtId="0" fontId="171" fillId="12" borderId="77" xfId="1" applyFont="1" applyFill="1" applyBorder="1" applyAlignment="1">
      <alignment horizontal="center" vertical="center" wrapText="1"/>
    </xf>
    <xf numFmtId="0" fontId="171" fillId="12" borderId="71" xfId="1" applyFont="1" applyFill="1" applyBorder="1" applyAlignment="1">
      <alignment horizontal="center" vertical="center" wrapText="1"/>
    </xf>
    <xf numFmtId="0" fontId="153" fillId="2" borderId="81" xfId="0" applyFont="1" applyFill="1" applyBorder="1" applyAlignment="1">
      <alignment vertical="center" wrapText="1"/>
    </xf>
    <xf numFmtId="0" fontId="123" fillId="2" borderId="17" xfId="0" applyFont="1" applyFill="1" applyBorder="1" applyAlignment="1">
      <alignment horizontal="left" vertical="center" wrapText="1"/>
    </xf>
    <xf numFmtId="0" fontId="156" fillId="2" borderId="81" xfId="0" applyFont="1" applyFill="1" applyBorder="1" applyAlignment="1">
      <alignment vertical="center" wrapText="1"/>
    </xf>
    <xf numFmtId="0" fontId="153" fillId="2" borderId="17" xfId="0" applyFont="1" applyFill="1" applyBorder="1" applyAlignment="1">
      <alignment vertical="center" wrapText="1"/>
    </xf>
    <xf numFmtId="0" fontId="123" fillId="2" borderId="17" xfId="0" applyFont="1" applyFill="1" applyBorder="1" applyAlignment="1">
      <alignment vertical="center" wrapText="1"/>
    </xf>
    <xf numFmtId="0" fontId="123" fillId="0" borderId="81" xfId="0" applyFont="1" applyBorder="1" applyAlignment="1">
      <alignment vertical="center" wrapText="1"/>
    </xf>
    <xf numFmtId="0" fontId="153" fillId="2" borderId="86" xfId="0" applyFont="1" applyFill="1" applyBorder="1" applyAlignment="1">
      <alignment horizontal="center" vertical="center" wrapText="1"/>
    </xf>
    <xf numFmtId="0" fontId="153" fillId="2" borderId="87" xfId="0" applyFont="1" applyFill="1" applyBorder="1" applyAlignment="1">
      <alignment horizontal="center" vertical="center" wrapText="1"/>
    </xf>
    <xf numFmtId="8" fontId="174" fillId="12" borderId="76" xfId="0" applyNumberFormat="1" applyFont="1" applyFill="1" applyBorder="1" applyAlignment="1">
      <alignment horizontal="center" vertical="center" wrapText="1"/>
    </xf>
    <xf numFmtId="0" fontId="137" fillId="12" borderId="76" xfId="0" applyFont="1" applyFill="1" applyBorder="1" applyAlignment="1">
      <alignment horizontal="left" vertical="center" wrapText="1"/>
    </xf>
    <xf numFmtId="0" fontId="31" fillId="2" borderId="76" xfId="0" applyFont="1" applyFill="1" applyBorder="1" applyAlignment="1">
      <alignment horizontal="left" vertical="center" wrapText="1"/>
    </xf>
    <xf numFmtId="0" fontId="31" fillId="2" borderId="77" xfId="0" applyFont="1" applyFill="1" applyBorder="1" applyAlignment="1">
      <alignment horizontal="left" vertical="center" wrapText="1"/>
    </xf>
    <xf numFmtId="0" fontId="31" fillId="2" borderId="71" xfId="0" applyFont="1" applyFill="1" applyBorder="1" applyAlignment="1">
      <alignment horizontal="left" vertical="center" wrapText="1"/>
    </xf>
    <xf numFmtId="0" fontId="31" fillId="0" borderId="77" xfId="0" applyFont="1" applyBorder="1" applyAlignment="1">
      <alignment horizontal="left" vertical="center" wrapText="1"/>
    </xf>
    <xf numFmtId="0" fontId="31" fillId="0" borderId="71" xfId="0" applyFont="1" applyBorder="1" applyAlignment="1">
      <alignment horizontal="left" vertical="center" wrapText="1"/>
    </xf>
    <xf numFmtId="0" fontId="11" fillId="2" borderId="76" xfId="1" applyFill="1" applyBorder="1" applyAlignment="1">
      <alignment horizontal="center" vertical="center" wrapText="1"/>
    </xf>
    <xf numFmtId="0" fontId="11" fillId="2" borderId="77" xfId="1" applyFill="1" applyBorder="1" applyAlignment="1">
      <alignment horizontal="center" vertical="center" wrapText="1"/>
    </xf>
    <xf numFmtId="0" fontId="11" fillId="2" borderId="71" xfId="1" applyFill="1" applyBorder="1" applyAlignment="1">
      <alignment horizontal="center" vertical="center" wrapText="1"/>
    </xf>
    <xf numFmtId="0" fontId="123" fillId="2" borderId="76" xfId="0" applyFont="1" applyFill="1" applyBorder="1" applyAlignment="1">
      <alignment horizontal="center" vertical="center" wrapText="1"/>
    </xf>
    <xf numFmtId="0" fontId="123" fillId="2" borderId="71" xfId="0" applyFont="1" applyFill="1" applyBorder="1" applyAlignment="1">
      <alignment horizontal="center" vertical="center" wrapText="1"/>
    </xf>
    <xf numFmtId="0" fontId="123" fillId="12" borderId="76" xfId="0" applyFont="1" applyFill="1" applyBorder="1" applyAlignment="1">
      <alignment horizontal="center" vertical="center" wrapText="1"/>
    </xf>
    <xf numFmtId="0" fontId="123" fillId="12" borderId="71" xfId="0" applyFont="1" applyFill="1" applyBorder="1" applyAlignment="1">
      <alignment horizontal="center" vertical="center" wrapText="1"/>
    </xf>
    <xf numFmtId="8" fontId="123" fillId="12" borderId="76" xfId="0" applyNumberFormat="1" applyFont="1" applyFill="1" applyBorder="1" applyAlignment="1">
      <alignment horizontal="center" vertical="center" wrapText="1"/>
    </xf>
    <xf numFmtId="0" fontId="31" fillId="2" borderId="76" xfId="0" applyFont="1" applyFill="1" applyBorder="1" applyAlignment="1">
      <alignment horizontal="center" vertical="center" wrapText="1"/>
    </xf>
    <xf numFmtId="0" fontId="31" fillId="2" borderId="77" xfId="0" applyFont="1" applyFill="1" applyBorder="1" applyAlignment="1">
      <alignment horizontal="center" vertical="center" wrapText="1"/>
    </xf>
    <xf numFmtId="0" fontId="31" fillId="2" borderId="71" xfId="0" applyFont="1" applyFill="1" applyBorder="1" applyAlignment="1">
      <alignment horizontal="center" vertical="center" wrapText="1"/>
    </xf>
    <xf numFmtId="0" fontId="31" fillId="12" borderId="76" xfId="0" applyFont="1" applyFill="1" applyBorder="1" applyAlignment="1">
      <alignment horizontal="center" vertical="center" wrapText="1"/>
    </xf>
    <xf numFmtId="0" fontId="31" fillId="12" borderId="77" xfId="0" applyFont="1" applyFill="1" applyBorder="1" applyAlignment="1">
      <alignment horizontal="center" vertical="center" wrapText="1"/>
    </xf>
    <xf numFmtId="0" fontId="31" fillId="12" borderId="71" xfId="0" applyFont="1" applyFill="1" applyBorder="1" applyAlignment="1">
      <alignment horizontal="center" vertical="center" wrapText="1"/>
    </xf>
    <xf numFmtId="8" fontId="31" fillId="12" borderId="76" xfId="0" applyNumberFormat="1" applyFont="1" applyFill="1" applyBorder="1" applyAlignment="1">
      <alignment horizontal="center" vertical="center" wrapText="1"/>
    </xf>
    <xf numFmtId="0" fontId="0" fillId="12" borderId="29" xfId="0" applyFill="1" applyBorder="1" applyAlignment="1">
      <alignment horizontal="left"/>
    </xf>
    <xf numFmtId="0" fontId="0" fillId="12" borderId="30" xfId="0" applyFill="1" applyBorder="1" applyAlignment="1">
      <alignment horizontal="left"/>
    </xf>
    <xf numFmtId="0" fontId="9" fillId="12" borderId="29" xfId="0" applyFont="1" applyFill="1" applyBorder="1" applyAlignment="1">
      <alignment horizontal="left" vertical="top" wrapText="1"/>
    </xf>
    <xf numFmtId="0" fontId="9" fillId="12" borderId="2" xfId="0" applyFont="1" applyFill="1" applyBorder="1" applyAlignment="1">
      <alignment horizontal="left" vertical="top" wrapText="1"/>
    </xf>
    <xf numFmtId="0" fontId="9" fillId="12" borderId="30" xfId="0" applyFont="1" applyFill="1" applyBorder="1" applyAlignment="1">
      <alignment horizontal="left" vertical="top" wrapText="1"/>
    </xf>
    <xf numFmtId="0" fontId="3" fillId="3" borderId="1" xfId="0" applyFont="1" applyFill="1" applyBorder="1" applyAlignment="1">
      <alignment horizontal="center" vertical="top" wrapText="1"/>
    </xf>
    <xf numFmtId="0" fontId="3" fillId="3" borderId="0" xfId="0" applyFont="1" applyFill="1" applyAlignment="1">
      <alignment horizontal="center" vertical="top" wrapText="1"/>
    </xf>
    <xf numFmtId="0" fontId="93" fillId="7" borderId="5" xfId="0" applyFont="1" applyFill="1" applyBorder="1" applyAlignment="1">
      <alignment horizontal="center" vertical="top" wrapText="1"/>
    </xf>
    <xf numFmtId="0" fontId="93" fillId="7" borderId="6" xfId="0" applyFont="1" applyFill="1" applyBorder="1" applyAlignment="1">
      <alignment horizontal="center" vertical="top" wrapText="1"/>
    </xf>
    <xf numFmtId="0" fontId="22" fillId="5" borderId="5" xfId="0" applyFont="1" applyFill="1" applyBorder="1" applyAlignment="1">
      <alignment horizontal="center" vertical="top" wrapText="1"/>
    </xf>
    <xf numFmtId="0" fontId="22" fillId="5" borderId="26" xfId="0" applyFont="1" applyFill="1" applyBorder="1" applyAlignment="1">
      <alignment horizontal="center" vertical="top" wrapText="1"/>
    </xf>
    <xf numFmtId="0" fontId="22" fillId="5" borderId="6" xfId="0" applyFont="1" applyFill="1" applyBorder="1" applyAlignment="1">
      <alignment horizontal="center" vertical="top" wrapText="1"/>
    </xf>
    <xf numFmtId="0" fontId="7" fillId="0" borderId="0" xfId="0" applyFont="1" applyAlignment="1">
      <alignment horizontal="left" wrapText="1"/>
    </xf>
    <xf numFmtId="0" fontId="7" fillId="0" borderId="14" xfId="0" applyFont="1" applyBorder="1" applyAlignment="1">
      <alignment horizontal="left" wrapText="1"/>
    </xf>
    <xf numFmtId="15" fontId="23" fillId="12" borderId="29" xfId="0" quotePrefix="1" applyNumberFormat="1" applyFont="1" applyFill="1" applyBorder="1" applyAlignment="1">
      <alignment horizontal="left" vertical="top" wrapText="1"/>
    </xf>
    <xf numFmtId="15" fontId="23" fillId="12" borderId="30" xfId="0" quotePrefix="1" applyNumberFormat="1" applyFont="1" applyFill="1" applyBorder="1" applyAlignment="1">
      <alignment horizontal="left" vertical="top" wrapText="1"/>
    </xf>
    <xf numFmtId="15" fontId="23" fillId="12" borderId="2" xfId="0" quotePrefix="1" applyNumberFormat="1" applyFont="1" applyFill="1" applyBorder="1" applyAlignment="1">
      <alignment horizontal="left" vertical="top" wrapText="1"/>
    </xf>
    <xf numFmtId="0" fontId="24" fillId="12" borderId="29" xfId="0" applyFont="1" applyFill="1" applyBorder="1" applyAlignment="1">
      <alignment horizontal="left" wrapText="1"/>
    </xf>
    <xf numFmtId="0" fontId="24" fillId="12" borderId="30" xfId="0" applyFont="1" applyFill="1" applyBorder="1" applyAlignment="1">
      <alignment horizontal="left" wrapText="1"/>
    </xf>
    <xf numFmtId="0" fontId="24" fillId="12" borderId="2" xfId="0" applyFont="1" applyFill="1" applyBorder="1" applyAlignment="1">
      <alignment horizontal="left" wrapText="1"/>
    </xf>
    <xf numFmtId="0" fontId="8" fillId="0" borderId="0" xfId="0" applyFont="1" applyAlignment="1">
      <alignment horizontal="left" wrapText="1"/>
    </xf>
    <xf numFmtId="0" fontId="8" fillId="0" borderId="14" xfId="0" applyFont="1" applyBorder="1" applyAlignment="1">
      <alignment horizontal="left" wrapText="1"/>
    </xf>
    <xf numFmtId="0" fontId="9" fillId="12" borderId="29" xfId="0" applyFont="1" applyFill="1" applyBorder="1" applyAlignment="1">
      <alignment horizontal="left"/>
    </xf>
    <xf numFmtId="0" fontId="9" fillId="12" borderId="30" xfId="0" applyFont="1" applyFill="1" applyBorder="1" applyAlignment="1">
      <alignment horizontal="left"/>
    </xf>
    <xf numFmtId="0" fontId="24" fillId="12" borderId="59" xfId="0" applyFont="1" applyFill="1" applyBorder="1" applyAlignment="1">
      <alignment horizontal="left" vertical="top" wrapText="1"/>
    </xf>
    <xf numFmtId="0" fontId="24" fillId="12" borderId="60" xfId="0" applyFont="1" applyFill="1" applyBorder="1" applyAlignment="1">
      <alignment horizontal="left" vertical="top" wrapText="1"/>
    </xf>
    <xf numFmtId="0" fontId="24" fillId="12" borderId="59" xfId="0" applyFont="1" applyFill="1" applyBorder="1" applyAlignment="1">
      <alignment horizontal="left" vertical="top"/>
    </xf>
    <xf numFmtId="0" fontId="24" fillId="12" borderId="60" xfId="0" applyFont="1" applyFill="1" applyBorder="1" applyAlignment="1">
      <alignment horizontal="left" vertical="top"/>
    </xf>
    <xf numFmtId="0" fontId="24" fillId="12" borderId="29" xfId="0" applyFont="1" applyFill="1" applyBorder="1" applyAlignment="1">
      <alignment horizontal="left" vertical="center" wrapText="1"/>
    </xf>
    <xf numFmtId="0" fontId="24" fillId="12" borderId="30" xfId="0" applyFont="1" applyFill="1" applyBorder="1" applyAlignment="1">
      <alignment horizontal="left" vertical="center" wrapText="1"/>
    </xf>
    <xf numFmtId="0" fontId="0" fillId="0" borderId="29" xfId="0" applyBorder="1" applyAlignment="1">
      <alignment vertical="top" wrapText="1"/>
    </xf>
    <xf numFmtId="0" fontId="0" fillId="0" borderId="2" xfId="0" applyBorder="1" applyAlignment="1">
      <alignment vertical="top" wrapText="1"/>
    </xf>
    <xf numFmtId="0" fontId="0" fillId="0" borderId="30" xfId="0" applyBorder="1" applyAlignment="1">
      <alignment vertical="top" wrapText="1"/>
    </xf>
    <xf numFmtId="0" fontId="23" fillId="12" borderId="29" xfId="0" applyFont="1" applyFill="1" applyBorder="1" applyAlignment="1">
      <alignment horizontal="left" vertical="top"/>
    </xf>
    <xf numFmtId="0" fontId="23" fillId="12" borderId="30" xfId="0" applyFont="1" applyFill="1" applyBorder="1" applyAlignment="1">
      <alignment horizontal="left" vertical="top"/>
    </xf>
    <xf numFmtId="0" fontId="0" fillId="0" borderId="29" xfId="0" applyBorder="1" applyAlignment="1">
      <alignment horizontal="left" vertical="top"/>
    </xf>
    <xf numFmtId="0" fontId="0" fillId="0" borderId="2" xfId="0" applyBorder="1" applyAlignment="1">
      <alignment horizontal="left" vertical="top"/>
    </xf>
    <xf numFmtId="0" fontId="0" fillId="0" borderId="30" xfId="0" applyBorder="1" applyAlignment="1">
      <alignment horizontal="left" vertical="top"/>
    </xf>
    <xf numFmtId="0" fontId="24" fillId="12" borderId="29" xfId="0" applyFont="1" applyFill="1" applyBorder="1" applyAlignment="1">
      <alignment horizontal="center" wrapText="1"/>
    </xf>
    <xf numFmtId="0" fontId="24" fillId="12" borderId="30" xfId="0" applyFont="1" applyFill="1" applyBorder="1" applyAlignment="1">
      <alignment horizontal="center" wrapText="1"/>
    </xf>
    <xf numFmtId="0" fontId="24" fillId="12" borderId="29" xfId="0" applyFont="1" applyFill="1" applyBorder="1" applyAlignment="1">
      <alignment horizontal="center"/>
    </xf>
    <xf numFmtId="0" fontId="24" fillId="12" borderId="30" xfId="0" applyFont="1" applyFill="1" applyBorder="1" applyAlignment="1">
      <alignment horizontal="center"/>
    </xf>
    <xf numFmtId="0" fontId="0" fillId="0" borderId="29" xfId="0" applyBorder="1" applyAlignment="1">
      <alignment horizontal="left" vertical="top" wrapText="1"/>
    </xf>
    <xf numFmtId="0" fontId="0" fillId="0" borderId="2" xfId="0" applyBorder="1" applyAlignment="1">
      <alignment horizontal="left" vertical="top" wrapText="1"/>
    </xf>
    <xf numFmtId="0" fontId="0" fillId="0" borderId="30" xfId="0" applyBorder="1" applyAlignment="1">
      <alignment horizontal="left" vertical="top" wrapText="1"/>
    </xf>
    <xf numFmtId="0" fontId="24" fillId="12" borderId="7" xfId="0" applyFont="1" applyFill="1" applyBorder="1" applyAlignment="1">
      <alignment horizontal="center"/>
    </xf>
    <xf numFmtId="0" fontId="24" fillId="12" borderId="28" xfId="0" applyFont="1" applyFill="1" applyBorder="1" applyAlignment="1">
      <alignment horizontal="center"/>
    </xf>
    <xf numFmtId="0" fontId="0" fillId="0" borderId="7" xfId="0" applyBorder="1" applyAlignment="1">
      <alignment horizontal="center"/>
    </xf>
    <xf numFmtId="0" fontId="0" fillId="0" borderId="15" xfId="0" applyBorder="1" applyAlignment="1">
      <alignment horizontal="center"/>
    </xf>
    <xf numFmtId="0" fontId="0" fillId="0" borderId="28" xfId="0" applyBorder="1" applyAlignment="1">
      <alignment horizontal="center"/>
    </xf>
    <xf numFmtId="0" fontId="0" fillId="0" borderId="29" xfId="0" applyBorder="1" applyAlignment="1">
      <alignment horizontal="center" vertical="center"/>
    </xf>
    <xf numFmtId="0" fontId="0" fillId="0" borderId="2" xfId="0" applyBorder="1" applyAlignment="1">
      <alignment horizontal="center" vertical="center"/>
    </xf>
    <xf numFmtId="0" fontId="0" fillId="0" borderId="30" xfId="0" applyBorder="1" applyAlignment="1">
      <alignment horizontal="center" vertical="center"/>
    </xf>
    <xf numFmtId="0" fontId="23" fillId="12" borderId="11" xfId="0" applyFont="1" applyFill="1" applyBorder="1" applyAlignment="1">
      <alignment horizontal="left" vertical="top" wrapText="1"/>
    </xf>
    <xf numFmtId="0" fontId="23" fillId="12" borderId="16" xfId="0" applyFont="1" applyFill="1" applyBorder="1" applyAlignment="1">
      <alignment horizontal="left" vertical="top" wrapText="1"/>
    </xf>
    <xf numFmtId="0" fontId="23" fillId="12" borderId="3" xfId="0" applyFont="1" applyFill="1" applyBorder="1" applyAlignment="1">
      <alignment horizontal="left" vertical="top" wrapText="1"/>
    </xf>
    <xf numFmtId="0" fontId="23" fillId="12" borderId="58" xfId="0" applyFont="1" applyFill="1" applyBorder="1" applyAlignment="1">
      <alignment horizontal="left" vertical="top" wrapText="1"/>
    </xf>
    <xf numFmtId="0" fontId="23" fillId="12" borderId="42" xfId="0" applyFont="1" applyFill="1" applyBorder="1" applyAlignment="1">
      <alignment horizontal="left" vertical="top" wrapText="1"/>
    </xf>
    <xf numFmtId="0" fontId="23" fillId="12" borderId="57" xfId="0" applyFont="1" applyFill="1" applyBorder="1" applyAlignment="1">
      <alignment horizontal="left" vertical="top" wrapText="1"/>
    </xf>
    <xf numFmtId="0" fontId="0" fillId="0" borderId="29" xfId="0" applyBorder="1" applyAlignment="1">
      <alignment horizontal="left" wrapText="1"/>
    </xf>
    <xf numFmtId="0" fontId="0" fillId="0" borderId="2" xfId="0" applyBorder="1" applyAlignment="1">
      <alignment horizontal="left" wrapText="1"/>
    </xf>
    <xf numFmtId="0" fontId="0" fillId="0" borderId="30" xfId="0" applyBorder="1" applyAlignment="1">
      <alignment horizontal="left" wrapText="1"/>
    </xf>
    <xf numFmtId="0" fontId="19" fillId="2" borderId="59" xfId="0" applyFont="1" applyFill="1" applyBorder="1" applyAlignment="1">
      <alignment horizontal="left" vertical="top" wrapText="1"/>
    </xf>
    <xf numFmtId="0" fontId="19" fillId="2" borderId="70" xfId="0" applyFont="1" applyFill="1" applyBorder="1" applyAlignment="1">
      <alignment horizontal="left" vertical="top" wrapText="1"/>
    </xf>
    <xf numFmtId="0" fontId="19" fillId="2" borderId="60" xfId="0" applyFont="1" applyFill="1" applyBorder="1" applyAlignment="1">
      <alignment horizontal="left" vertical="top" wrapText="1"/>
    </xf>
    <xf numFmtId="0" fontId="19" fillId="12" borderId="29" xfId="0" applyFont="1" applyFill="1" applyBorder="1" applyAlignment="1">
      <alignment horizontal="left" vertical="center" wrapText="1"/>
    </xf>
    <xf numFmtId="0" fontId="19" fillId="12" borderId="2" xfId="0" applyFont="1" applyFill="1" applyBorder="1" applyAlignment="1">
      <alignment horizontal="left" vertical="center" wrapText="1"/>
    </xf>
    <xf numFmtId="0" fontId="19" fillId="12" borderId="30" xfId="0" applyFont="1" applyFill="1" applyBorder="1" applyAlignment="1">
      <alignment horizontal="left" vertical="center" wrapText="1"/>
    </xf>
    <xf numFmtId="0" fontId="19" fillId="12" borderId="7" xfId="0" applyFont="1" applyFill="1" applyBorder="1" applyAlignment="1">
      <alignment horizontal="left" vertical="center" wrapText="1"/>
    </xf>
    <xf numFmtId="0" fontId="19" fillId="12" borderId="15" xfId="0" applyFont="1" applyFill="1" applyBorder="1" applyAlignment="1">
      <alignment horizontal="left" vertical="center" wrapText="1"/>
    </xf>
    <xf numFmtId="0" fontId="19" fillId="12" borderId="28" xfId="0" applyFont="1" applyFill="1" applyBorder="1" applyAlignment="1">
      <alignment horizontal="left" vertical="center" wrapText="1"/>
    </xf>
    <xf numFmtId="15" fontId="23" fillId="12" borderId="2" xfId="0" applyNumberFormat="1" applyFont="1" applyFill="1" applyBorder="1" applyAlignment="1">
      <alignment horizontal="left" vertical="top" wrapText="1"/>
    </xf>
    <xf numFmtId="15" fontId="23" fillId="12" borderId="30" xfId="0" applyNumberFormat="1" applyFont="1" applyFill="1" applyBorder="1" applyAlignment="1">
      <alignment horizontal="left" vertical="top" wrapText="1"/>
    </xf>
    <xf numFmtId="0" fontId="109" fillId="12" borderId="29" xfId="0" applyFont="1" applyFill="1" applyBorder="1" applyAlignment="1">
      <alignment horizontal="left" vertical="top" wrapText="1"/>
    </xf>
    <xf numFmtId="0" fontId="109" fillId="12" borderId="2" xfId="0" applyFont="1" applyFill="1" applyBorder="1" applyAlignment="1">
      <alignment horizontal="left" vertical="top" wrapText="1"/>
    </xf>
    <xf numFmtId="0" fontId="109" fillId="12" borderId="30" xfId="0" applyFont="1" applyFill="1" applyBorder="1" applyAlignment="1">
      <alignment horizontal="left" vertical="top" wrapText="1"/>
    </xf>
    <xf numFmtId="0" fontId="0" fillId="0" borderId="59" xfId="0" applyBorder="1" applyAlignment="1">
      <alignment horizontal="left" vertical="top"/>
    </xf>
    <xf numFmtId="0" fontId="0" fillId="0" borderId="70" xfId="0" applyBorder="1" applyAlignment="1">
      <alignment horizontal="left" vertical="top"/>
    </xf>
    <xf numFmtId="0" fontId="0" fillId="0" borderId="60" xfId="0" applyBorder="1" applyAlignment="1">
      <alignment horizontal="left" vertical="top"/>
    </xf>
    <xf numFmtId="0" fontId="78" fillId="0" borderId="29" xfId="0" applyFont="1" applyBorder="1" applyAlignment="1">
      <alignment vertical="top" wrapText="1"/>
    </xf>
    <xf numFmtId="0" fontId="78" fillId="0" borderId="2" xfId="0" applyFont="1" applyBorder="1" applyAlignment="1">
      <alignment vertical="top" wrapText="1"/>
    </xf>
    <xf numFmtId="0" fontId="78" fillId="0" borderId="30" xfId="0" applyFont="1" applyBorder="1" applyAlignment="1">
      <alignment vertical="top" wrapText="1"/>
    </xf>
    <xf numFmtId="0" fontId="19" fillId="2" borderId="29"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30"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15" xfId="0" applyFont="1" applyFill="1" applyBorder="1" applyAlignment="1">
      <alignment horizontal="left" vertical="center" wrapText="1"/>
    </xf>
    <xf numFmtId="0" fontId="19" fillId="2" borderId="28" xfId="0" applyFont="1" applyFill="1" applyBorder="1" applyAlignment="1">
      <alignment horizontal="left" vertical="center" wrapText="1"/>
    </xf>
    <xf numFmtId="0" fontId="93" fillId="7" borderId="26" xfId="0" applyFont="1" applyFill="1" applyBorder="1" applyAlignment="1">
      <alignment horizontal="center" vertical="top" wrapText="1"/>
    </xf>
    <xf numFmtId="0" fontId="141" fillId="12" borderId="29" xfId="0" applyFont="1" applyFill="1" applyBorder="1" applyAlignment="1">
      <alignment horizontal="left" vertical="top"/>
    </xf>
    <xf numFmtId="0" fontId="141" fillId="12" borderId="2" xfId="0" applyFont="1" applyFill="1" applyBorder="1" applyAlignment="1">
      <alignment horizontal="left" vertical="top"/>
    </xf>
    <xf numFmtId="0" fontId="141" fillId="12" borderId="30" xfId="0" applyFont="1" applyFill="1" applyBorder="1" applyAlignment="1">
      <alignment horizontal="left" vertical="top"/>
    </xf>
    <xf numFmtId="0" fontId="172" fillId="12" borderId="17" xfId="0" applyFont="1" applyFill="1" applyBorder="1" applyAlignment="1">
      <alignment horizontal="left" vertical="top" wrapText="1"/>
    </xf>
    <xf numFmtId="0" fontId="141" fillId="12" borderId="29" xfId="0" applyFont="1" applyFill="1" applyBorder="1" applyAlignment="1">
      <alignment horizontal="left" vertical="top" wrapText="1"/>
    </xf>
    <xf numFmtId="0" fontId="141" fillId="12" borderId="2" xfId="0" applyFont="1" applyFill="1" applyBorder="1" applyAlignment="1">
      <alignment horizontal="left" vertical="top" wrapText="1"/>
    </xf>
    <xf numFmtId="0" fontId="141" fillId="12" borderId="30" xfId="0" applyFont="1" applyFill="1" applyBorder="1" applyAlignment="1">
      <alignment horizontal="left" vertical="top" wrapText="1"/>
    </xf>
    <xf numFmtId="0" fontId="141" fillId="7" borderId="59" xfId="0" applyFont="1" applyFill="1" applyBorder="1" applyAlignment="1">
      <alignment horizontal="center" wrapText="1"/>
    </xf>
    <xf numFmtId="0" fontId="141" fillId="7" borderId="70" xfId="0" applyFont="1" applyFill="1" applyBorder="1" applyAlignment="1">
      <alignment horizontal="center" wrapText="1"/>
    </xf>
    <xf numFmtId="0" fontId="141" fillId="7" borderId="60" xfId="0" applyFont="1" applyFill="1" applyBorder="1" applyAlignment="1">
      <alignment horizontal="center" wrapText="1"/>
    </xf>
    <xf numFmtId="0" fontId="141" fillId="12" borderId="59" xfId="0" applyFont="1" applyFill="1" applyBorder="1" applyAlignment="1">
      <alignment horizontal="left" vertical="top"/>
    </xf>
    <xf numFmtId="0" fontId="141" fillId="12" borderId="70" xfId="0" applyFont="1" applyFill="1" applyBorder="1" applyAlignment="1">
      <alignment horizontal="left" vertical="top"/>
    </xf>
    <xf numFmtId="0" fontId="141" fillId="12" borderId="60" xfId="0" applyFont="1" applyFill="1" applyBorder="1" applyAlignment="1">
      <alignment horizontal="left" vertical="top"/>
    </xf>
    <xf numFmtId="0" fontId="21" fillId="11" borderId="5" xfId="0" applyFont="1" applyFill="1" applyBorder="1" applyAlignment="1">
      <alignment horizontal="center" vertical="center" wrapText="1"/>
    </xf>
    <xf numFmtId="0" fontId="21" fillId="11" borderId="26" xfId="0" applyFont="1" applyFill="1" applyBorder="1" applyAlignment="1">
      <alignment horizontal="center" vertical="center" wrapText="1"/>
    </xf>
    <xf numFmtId="0" fontId="21" fillId="11" borderId="6" xfId="0" applyFont="1" applyFill="1" applyBorder="1" applyAlignment="1">
      <alignment horizontal="center" vertical="center" wrapText="1"/>
    </xf>
    <xf numFmtId="0" fontId="141" fillId="0" borderId="91" xfId="0" applyFont="1" applyBorder="1" applyAlignment="1">
      <alignment horizontal="left" vertical="top" wrapText="1"/>
    </xf>
    <xf numFmtId="0" fontId="141" fillId="0" borderId="92" xfId="0" applyFont="1" applyBorder="1" applyAlignment="1">
      <alignment horizontal="left" vertical="top" wrapText="1"/>
    </xf>
    <xf numFmtId="0" fontId="141" fillId="0" borderId="93" xfId="0" applyFont="1" applyBorder="1" applyAlignment="1">
      <alignment horizontal="left" vertical="top" wrapText="1"/>
    </xf>
    <xf numFmtId="0" fontId="141" fillId="0" borderId="94" xfId="0" applyFont="1" applyBorder="1" applyAlignment="1">
      <alignment horizontal="left" vertical="top" wrapText="1"/>
    </xf>
    <xf numFmtId="0" fontId="141" fillId="12" borderId="29" xfId="0" applyFont="1" applyFill="1" applyBorder="1" applyAlignment="1">
      <alignment horizontal="center" vertical="center"/>
    </xf>
    <xf numFmtId="0" fontId="141" fillId="12" borderId="2" xfId="0" applyFont="1" applyFill="1" applyBorder="1" applyAlignment="1">
      <alignment horizontal="center" vertical="center"/>
    </xf>
    <xf numFmtId="0" fontId="141" fillId="12" borderId="30" xfId="0" applyFont="1" applyFill="1" applyBorder="1" applyAlignment="1">
      <alignment horizontal="center" vertical="center"/>
    </xf>
    <xf numFmtId="0" fontId="141" fillId="12" borderId="29" xfId="0" applyFont="1" applyFill="1" applyBorder="1" applyAlignment="1">
      <alignment horizontal="left" vertical="center" wrapText="1"/>
    </xf>
    <xf numFmtId="0" fontId="141" fillId="12" borderId="2" xfId="0" applyFont="1" applyFill="1" applyBorder="1" applyAlignment="1">
      <alignment horizontal="left" vertical="center" wrapText="1"/>
    </xf>
    <xf numFmtId="0" fontId="141" fillId="12" borderId="30" xfId="0" applyFont="1" applyFill="1" applyBorder="1" applyAlignment="1">
      <alignment horizontal="left" vertical="center" wrapText="1"/>
    </xf>
    <xf numFmtId="0" fontId="141" fillId="12" borderId="7" xfId="0" applyFont="1" applyFill="1" applyBorder="1" applyAlignment="1">
      <alignment horizontal="left" vertical="center" wrapText="1"/>
    </xf>
    <xf numFmtId="0" fontId="141" fillId="12" borderId="15" xfId="0" applyFont="1" applyFill="1" applyBorder="1" applyAlignment="1">
      <alignment horizontal="left" vertical="center" wrapText="1"/>
    </xf>
    <xf numFmtId="0" fontId="141" fillId="12" borderId="28" xfId="0" applyFont="1" applyFill="1" applyBorder="1" applyAlignment="1">
      <alignment horizontal="left" vertical="center" wrapText="1"/>
    </xf>
    <xf numFmtId="0" fontId="76" fillId="2" borderId="29" xfId="0" applyFont="1" applyFill="1" applyBorder="1" applyAlignment="1">
      <alignment vertical="top" wrapText="1"/>
    </xf>
    <xf numFmtId="0" fontId="76" fillId="2" borderId="2" xfId="0" applyFont="1" applyFill="1" applyBorder="1" applyAlignment="1">
      <alignment vertical="top" wrapText="1"/>
    </xf>
    <xf numFmtId="0" fontId="76" fillId="2" borderId="30" xfId="0" applyFont="1" applyFill="1" applyBorder="1" applyAlignment="1">
      <alignment vertical="top" wrapText="1"/>
    </xf>
    <xf numFmtId="0" fontId="141" fillId="12" borderId="52" xfId="0" applyFont="1" applyFill="1" applyBorder="1" applyAlignment="1">
      <alignment horizontal="left" vertical="top" wrapText="1"/>
    </xf>
    <xf numFmtId="0" fontId="141" fillId="12" borderId="11" xfId="0" applyFont="1" applyFill="1" applyBorder="1" applyAlignment="1">
      <alignment horizontal="left" vertical="top" wrapText="1"/>
    </xf>
    <xf numFmtId="0" fontId="141" fillId="12" borderId="39" xfId="0" applyFont="1" applyFill="1" applyBorder="1" applyAlignment="1">
      <alignment horizontal="left" vertical="top" wrapText="1"/>
    </xf>
    <xf numFmtId="0" fontId="142" fillId="12" borderId="29" xfId="0" applyFont="1" applyFill="1" applyBorder="1" applyAlignment="1">
      <alignment vertical="top" wrapText="1"/>
    </xf>
    <xf numFmtId="0" fontId="142" fillId="12" borderId="2" xfId="0" applyFont="1" applyFill="1" applyBorder="1" applyAlignment="1">
      <alignment vertical="top" wrapText="1"/>
    </xf>
    <xf numFmtId="0" fontId="142" fillId="12" borderId="30" xfId="0" applyFont="1" applyFill="1" applyBorder="1" applyAlignment="1">
      <alignment vertical="top" wrapText="1"/>
    </xf>
    <xf numFmtId="0" fontId="24" fillId="12" borderId="29" xfId="0" applyFont="1" applyFill="1" applyBorder="1" applyAlignment="1">
      <alignment horizontal="center" vertical="center"/>
    </xf>
    <xf numFmtId="0" fontId="24" fillId="12" borderId="2" xfId="0" applyFont="1" applyFill="1" applyBorder="1" applyAlignment="1">
      <alignment horizontal="center" vertical="center"/>
    </xf>
    <xf numFmtId="0" fontId="24" fillId="12" borderId="30" xfId="0" applyFont="1" applyFill="1" applyBorder="1" applyAlignment="1">
      <alignment horizontal="center" vertical="center"/>
    </xf>
    <xf numFmtId="0" fontId="24" fillId="12" borderId="2" xfId="0" applyFont="1" applyFill="1" applyBorder="1" applyAlignment="1">
      <alignment horizontal="left" vertical="center" wrapText="1"/>
    </xf>
    <xf numFmtId="0" fontId="24" fillId="12" borderId="7" xfId="0" applyFont="1" applyFill="1" applyBorder="1" applyAlignment="1">
      <alignment horizontal="left" vertical="center" wrapText="1"/>
    </xf>
    <xf numFmtId="0" fontId="24" fillId="12" borderId="15" xfId="0" applyFont="1" applyFill="1" applyBorder="1" applyAlignment="1">
      <alignment horizontal="left" vertical="center" wrapText="1"/>
    </xf>
    <xf numFmtId="0" fontId="24" fillId="12" borderId="28" xfId="0" applyFont="1" applyFill="1" applyBorder="1" applyAlignment="1">
      <alignment horizontal="left" vertical="center" wrapText="1"/>
    </xf>
    <xf numFmtId="0" fontId="43" fillId="2" borderId="29" xfId="0" applyFont="1" applyFill="1" applyBorder="1" applyAlignment="1">
      <alignment horizontal="left" vertical="center" wrapText="1"/>
    </xf>
    <xf numFmtId="0" fontId="43" fillId="2" borderId="2" xfId="0" applyFont="1" applyFill="1" applyBorder="1" applyAlignment="1">
      <alignment horizontal="left" vertical="center" wrapText="1"/>
    </xf>
    <xf numFmtId="0" fontId="43" fillId="2" borderId="30" xfId="0" applyFont="1" applyFill="1" applyBorder="1" applyAlignment="1">
      <alignment horizontal="left" vertical="center" wrapText="1"/>
    </xf>
    <xf numFmtId="0" fontId="8" fillId="7" borderId="17" xfId="0" applyFont="1" applyFill="1" applyBorder="1" applyAlignment="1">
      <alignment horizontal="left" vertical="center" wrapText="1"/>
    </xf>
    <xf numFmtId="0" fontId="24" fillId="12" borderId="29" xfId="0" applyFont="1" applyFill="1" applyBorder="1" applyAlignment="1">
      <alignment horizontal="left" vertical="top"/>
    </xf>
    <xf numFmtId="0" fontId="24" fillId="12" borderId="2" xfId="0" applyFont="1" applyFill="1" applyBorder="1" applyAlignment="1">
      <alignment horizontal="left" vertical="top"/>
    </xf>
    <xf numFmtId="0" fontId="24" fillId="12" borderId="30" xfId="0" applyFont="1" applyFill="1" applyBorder="1" applyAlignment="1">
      <alignment horizontal="left" vertical="top"/>
    </xf>
    <xf numFmtId="0" fontId="24" fillId="12" borderId="2" xfId="0" applyFont="1" applyFill="1" applyBorder="1" applyAlignment="1">
      <alignment horizontal="left" vertical="top" wrapText="1"/>
    </xf>
    <xf numFmtId="0" fontId="24" fillId="12" borderId="52" xfId="0" applyFont="1" applyFill="1" applyBorder="1" applyAlignment="1">
      <alignment horizontal="left" vertical="top"/>
    </xf>
    <xf numFmtId="0" fontId="24" fillId="12" borderId="11" xfId="0" applyFont="1" applyFill="1" applyBorder="1" applyAlignment="1">
      <alignment horizontal="left" vertical="top"/>
    </xf>
    <xf numFmtId="0" fontId="24" fillId="12" borderId="39" xfId="0" applyFont="1" applyFill="1" applyBorder="1" applyAlignment="1">
      <alignment horizontal="left" vertical="top"/>
    </xf>
    <xf numFmtId="0" fontId="24" fillId="12" borderId="3" xfId="0" applyFont="1" applyFill="1" applyBorder="1" applyAlignment="1">
      <alignment vertical="top" wrapText="1"/>
    </xf>
    <xf numFmtId="0" fontId="147" fillId="23" borderId="0" xfId="0" applyFont="1" applyFill="1" applyAlignment="1">
      <alignment horizontal="center"/>
    </xf>
    <xf numFmtId="0" fontId="76" fillId="0" borderId="29" xfId="0" applyFont="1" applyBorder="1" applyAlignment="1">
      <alignment horizontal="left" vertical="center" wrapText="1"/>
    </xf>
    <xf numFmtId="0" fontId="76" fillId="0" borderId="7" xfId="0" applyFont="1" applyBorder="1" applyAlignment="1">
      <alignment horizontal="left" vertical="center" wrapText="1"/>
    </xf>
    <xf numFmtId="0" fontId="3" fillId="6" borderId="26" xfId="0" applyFont="1" applyFill="1" applyBorder="1" applyAlignment="1">
      <alignment horizontal="center" vertical="center"/>
    </xf>
    <xf numFmtId="0" fontId="3" fillId="6" borderId="6" xfId="0" applyFont="1" applyFill="1" applyBorder="1" applyAlignment="1">
      <alignment horizontal="center" vertical="center"/>
    </xf>
    <xf numFmtId="0" fontId="76" fillId="0" borderId="29" xfId="0" applyFont="1" applyBorder="1" applyAlignment="1">
      <alignment horizontal="center" vertical="center" wrapText="1"/>
    </xf>
    <xf numFmtId="0" fontId="68" fillId="7" borderId="46" xfId="0" applyFont="1" applyFill="1" applyBorder="1" applyAlignment="1">
      <alignment horizontal="center" vertical="center" wrapText="1"/>
    </xf>
    <xf numFmtId="0" fontId="68" fillId="7" borderId="47" xfId="0" applyFont="1" applyFill="1" applyBorder="1" applyAlignment="1">
      <alignment horizontal="center" vertical="center" wrapText="1"/>
    </xf>
    <xf numFmtId="0" fontId="68" fillId="7" borderId="48" xfId="0" applyFont="1" applyFill="1" applyBorder="1" applyAlignment="1">
      <alignment horizontal="center" vertical="center" wrapText="1"/>
    </xf>
    <xf numFmtId="0" fontId="84" fillId="9" borderId="61" xfId="0" applyFont="1" applyFill="1" applyBorder="1" applyAlignment="1">
      <alignment horizontal="center" vertical="top" wrapText="1"/>
    </xf>
    <xf numFmtId="0" fontId="85" fillId="9" borderId="61" xfId="0" applyFont="1" applyFill="1" applyBorder="1" applyAlignment="1">
      <alignment horizontal="center" vertical="top" wrapText="1"/>
    </xf>
    <xf numFmtId="0" fontId="80" fillId="0" borderId="29" xfId="0" applyFont="1" applyBorder="1" applyAlignment="1">
      <alignment horizontal="left" vertical="center" wrapText="1"/>
    </xf>
    <xf numFmtId="0" fontId="76" fillId="0" borderId="2" xfId="0" applyFont="1" applyBorder="1" applyAlignment="1">
      <alignment horizontal="left" vertical="center" wrapText="1"/>
    </xf>
    <xf numFmtId="0" fontId="96" fillId="6" borderId="5" xfId="0" applyFont="1" applyFill="1" applyBorder="1" applyAlignment="1">
      <alignment horizontal="center" vertical="center" wrapText="1"/>
    </xf>
    <xf numFmtId="0" fontId="3" fillId="6" borderId="26" xfId="0" applyFont="1" applyFill="1" applyBorder="1" applyAlignment="1">
      <alignment horizontal="center" vertical="center" wrapText="1"/>
    </xf>
    <xf numFmtId="0" fontId="74" fillId="6" borderId="23" xfId="0" applyFont="1" applyFill="1" applyBorder="1" applyAlignment="1">
      <alignment horizontal="center" vertical="center" wrapText="1"/>
    </xf>
    <xf numFmtId="0" fontId="74" fillId="6" borderId="2" xfId="0" applyFont="1" applyFill="1" applyBorder="1" applyAlignment="1">
      <alignment horizontal="center" vertical="center" wrapText="1"/>
    </xf>
    <xf numFmtId="0" fontId="35" fillId="6" borderId="46" xfId="0" applyFont="1" applyFill="1" applyBorder="1" applyAlignment="1">
      <alignment horizontal="center" vertical="center" wrapText="1"/>
    </xf>
    <xf numFmtId="0" fontId="35" fillId="6" borderId="47" xfId="0" applyFont="1" applyFill="1" applyBorder="1" applyAlignment="1">
      <alignment horizontal="center" vertical="center" wrapText="1"/>
    </xf>
    <xf numFmtId="0" fontId="35" fillId="6" borderId="48" xfId="0" applyFont="1" applyFill="1" applyBorder="1" applyAlignment="1">
      <alignment horizontal="center" vertical="center" wrapText="1"/>
    </xf>
    <xf numFmtId="0" fontId="74" fillId="6" borderId="29" xfId="0" applyFont="1" applyFill="1" applyBorder="1" applyAlignment="1">
      <alignment horizontal="center" vertical="center" wrapText="1"/>
    </xf>
    <xf numFmtId="0" fontId="74" fillId="6" borderId="30" xfId="0" applyFont="1" applyFill="1" applyBorder="1" applyAlignment="1">
      <alignment horizontal="center" vertical="center" wrapText="1"/>
    </xf>
    <xf numFmtId="0" fontId="86" fillId="7" borderId="5" xfId="0" applyFont="1" applyFill="1" applyBorder="1" applyAlignment="1">
      <alignment horizontal="center" vertical="center" wrapText="1"/>
    </xf>
    <xf numFmtId="0" fontId="86" fillId="7" borderId="26" xfId="0" applyFont="1" applyFill="1" applyBorder="1" applyAlignment="1">
      <alignment horizontal="center" vertical="center" wrapText="1"/>
    </xf>
    <xf numFmtId="0" fontId="86" fillId="7" borderId="6" xfId="0" applyFont="1" applyFill="1" applyBorder="1" applyAlignment="1">
      <alignment horizontal="center" vertical="center" wrapText="1"/>
    </xf>
    <xf numFmtId="0" fontId="12" fillId="0" borderId="26" xfId="0" applyFont="1" applyBorder="1" applyAlignment="1">
      <alignment horizontal="center" vertical="center" wrapText="1"/>
    </xf>
    <xf numFmtId="0" fontId="12" fillId="0" borderId="6" xfId="0" applyFont="1" applyBorder="1" applyAlignment="1">
      <alignment horizontal="center" vertical="center" wrapText="1"/>
    </xf>
    <xf numFmtId="0" fontId="16" fillId="9" borderId="2" xfId="0" applyFont="1" applyFill="1" applyBorder="1" applyAlignment="1">
      <alignment horizontal="center" vertical="center" wrapText="1"/>
    </xf>
    <xf numFmtId="0" fontId="16" fillId="9" borderId="30" xfId="0" applyFont="1" applyFill="1" applyBorder="1" applyAlignment="1">
      <alignment horizontal="center" vertical="center" wrapText="1"/>
    </xf>
    <xf numFmtId="0" fontId="60" fillId="6" borderId="29" xfId="0" applyFont="1" applyFill="1" applyBorder="1" applyAlignment="1">
      <alignment horizontal="center" vertical="center" wrapText="1"/>
    </xf>
    <xf numFmtId="0" fontId="60" fillId="6" borderId="52" xfId="0" applyFont="1" applyFill="1" applyBorder="1" applyAlignment="1">
      <alignment horizontal="center" vertical="center" wrapText="1"/>
    </xf>
    <xf numFmtId="0" fontId="60" fillId="6" borderId="2" xfId="0" applyFont="1" applyFill="1" applyBorder="1" applyAlignment="1">
      <alignment horizontal="center" vertical="center" wrapText="1"/>
    </xf>
    <xf numFmtId="0" fontId="60" fillId="6" borderId="11"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3" fillId="6" borderId="36"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0" xfId="0" applyFont="1" applyFill="1" applyBorder="1" applyAlignment="1">
      <alignment horizontal="center" vertical="center" wrapText="1"/>
    </xf>
    <xf numFmtId="0" fontId="68" fillId="7" borderId="5" xfId="0" applyFont="1" applyFill="1" applyBorder="1" applyAlignment="1">
      <alignment horizontal="center" vertical="center"/>
    </xf>
    <xf numFmtId="0" fontId="68" fillId="7" borderId="26" xfId="0" applyFont="1" applyFill="1" applyBorder="1" applyAlignment="1">
      <alignment horizontal="center" vertical="center"/>
    </xf>
    <xf numFmtId="0" fontId="68" fillId="7" borderId="6" xfId="0" applyFont="1" applyFill="1" applyBorder="1" applyAlignment="1">
      <alignment horizontal="center" vertical="center"/>
    </xf>
    <xf numFmtId="0" fontId="61" fillId="6" borderId="29" xfId="0" applyFont="1" applyFill="1" applyBorder="1" applyAlignment="1">
      <alignment horizontal="center" vertical="center" wrapText="1"/>
    </xf>
    <xf numFmtId="0" fontId="61" fillId="6" borderId="2" xfId="0" applyFont="1" applyFill="1" applyBorder="1" applyAlignment="1">
      <alignment horizontal="center" vertical="center" wrapText="1"/>
    </xf>
    <xf numFmtId="0" fontId="70" fillId="6" borderId="30" xfId="0" applyFont="1" applyFill="1" applyBorder="1" applyAlignment="1">
      <alignment horizontal="center" vertical="center" wrapText="1"/>
    </xf>
    <xf numFmtId="0" fontId="68" fillId="7" borderId="5" xfId="0" applyFont="1" applyFill="1" applyBorder="1" applyAlignment="1">
      <alignment horizontal="center" vertical="center" wrapText="1"/>
    </xf>
    <xf numFmtId="0" fontId="68" fillId="7" borderId="26" xfId="0" applyFont="1" applyFill="1" applyBorder="1" applyAlignment="1">
      <alignment horizontal="center" vertical="center" wrapText="1"/>
    </xf>
    <xf numFmtId="0" fontId="68" fillId="7" borderId="6" xfId="0" applyFont="1" applyFill="1" applyBorder="1" applyAlignment="1">
      <alignment horizontal="center" vertical="center" wrapText="1"/>
    </xf>
    <xf numFmtId="0" fontId="11" fillId="2" borderId="10" xfId="1" applyFill="1" applyBorder="1" applyAlignment="1">
      <alignment horizontal="center" vertical="center" wrapText="1"/>
    </xf>
    <xf numFmtId="0" fontId="60" fillId="6" borderId="4" xfId="0" applyFont="1" applyFill="1" applyBorder="1" applyAlignment="1">
      <alignment horizontal="center" vertical="center" wrapText="1"/>
    </xf>
    <xf numFmtId="0" fontId="60" fillId="6" borderId="22" xfId="0" applyFont="1" applyFill="1" applyBorder="1" applyAlignment="1">
      <alignment horizontal="center" vertical="center" wrapText="1"/>
    </xf>
    <xf numFmtId="0" fontId="38" fillId="6" borderId="3" xfId="0" applyFont="1" applyFill="1" applyBorder="1" applyAlignment="1">
      <alignment horizontal="center" vertical="center" wrapText="1"/>
    </xf>
    <xf numFmtId="0" fontId="38" fillId="6" borderId="15" xfId="0" applyFont="1" applyFill="1" applyBorder="1" applyAlignment="1">
      <alignment horizontal="center" vertical="center" wrapText="1"/>
    </xf>
    <xf numFmtId="0" fontId="60" fillId="6" borderId="27" xfId="0" applyFont="1" applyFill="1" applyBorder="1" applyAlignment="1">
      <alignment horizontal="center" vertical="center" wrapText="1"/>
    </xf>
    <xf numFmtId="0" fontId="60" fillId="6" borderId="28" xfId="0" applyFont="1" applyFill="1" applyBorder="1" applyAlignment="1">
      <alignment horizontal="center" vertical="center" wrapText="1"/>
    </xf>
    <xf numFmtId="0" fontId="60" fillId="6" borderId="24" xfId="0" applyFont="1" applyFill="1" applyBorder="1" applyAlignment="1">
      <alignment horizontal="center" vertical="center" wrapText="1"/>
    </xf>
    <xf numFmtId="0" fontId="60" fillId="6" borderId="25" xfId="0" applyFont="1" applyFill="1" applyBorder="1" applyAlignment="1">
      <alignment horizontal="center" vertical="center" wrapText="1"/>
    </xf>
    <xf numFmtId="0" fontId="60" fillId="6" borderId="3" xfId="0" applyFont="1" applyFill="1" applyBorder="1" applyAlignment="1">
      <alignment horizontal="center" vertical="center" wrapText="1"/>
    </xf>
    <xf numFmtId="0" fontId="60" fillId="6" borderId="15" xfId="0" applyFont="1" applyFill="1" applyBorder="1" applyAlignment="1">
      <alignment horizontal="center" vertical="center" wrapText="1"/>
    </xf>
    <xf numFmtId="0" fontId="25" fillId="7" borderId="19" xfId="0" applyFont="1" applyFill="1" applyBorder="1" applyAlignment="1">
      <alignment horizontal="center" vertical="center"/>
    </xf>
    <xf numFmtId="0" fontId="25" fillId="7" borderId="20" xfId="0" applyFont="1" applyFill="1" applyBorder="1" applyAlignment="1">
      <alignment horizontal="center" vertical="center"/>
    </xf>
    <xf numFmtId="0" fontId="25" fillId="7" borderId="21" xfId="0" applyFont="1" applyFill="1" applyBorder="1" applyAlignment="1">
      <alignment horizontal="center" vertical="center"/>
    </xf>
    <xf numFmtId="0" fontId="25" fillId="7" borderId="5" xfId="0" applyFont="1" applyFill="1" applyBorder="1" applyAlignment="1">
      <alignment horizontal="center" vertical="center"/>
    </xf>
    <xf numFmtId="0" fontId="25" fillId="7" borderId="26" xfId="0" applyFont="1" applyFill="1" applyBorder="1" applyAlignment="1">
      <alignment horizontal="center" vertical="center"/>
    </xf>
    <xf numFmtId="0" fontId="25" fillId="7" borderId="6" xfId="0" applyFont="1" applyFill="1" applyBorder="1" applyAlignment="1">
      <alignment horizontal="center" vertical="center"/>
    </xf>
    <xf numFmtId="0" fontId="61" fillId="6" borderId="4" xfId="0" applyFont="1" applyFill="1" applyBorder="1" applyAlignment="1">
      <alignment horizontal="center" vertical="center" wrapText="1"/>
    </xf>
    <xf numFmtId="0" fontId="61" fillId="6" borderId="22" xfId="0" applyFont="1" applyFill="1" applyBorder="1" applyAlignment="1">
      <alignment horizontal="center" vertical="center" wrapText="1"/>
    </xf>
    <xf numFmtId="0" fontId="61" fillId="6" borderId="13" xfId="0" applyFont="1" applyFill="1" applyBorder="1" applyAlignment="1">
      <alignment horizontal="center" vertical="center" wrapText="1"/>
    </xf>
    <xf numFmtId="0" fontId="61" fillId="6" borderId="7" xfId="0" applyFont="1" applyFill="1" applyBorder="1" applyAlignment="1">
      <alignment horizontal="center" vertical="center" wrapText="1"/>
    </xf>
    <xf numFmtId="0" fontId="61" fillId="6" borderId="3" xfId="0" applyFont="1" applyFill="1" applyBorder="1" applyAlignment="1">
      <alignment horizontal="center" vertical="center" wrapText="1"/>
    </xf>
    <xf numFmtId="0" fontId="61" fillId="6" borderId="15"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70" fillId="6" borderId="28" xfId="0" applyFont="1" applyFill="1" applyBorder="1" applyAlignment="1">
      <alignment horizontal="center" vertical="center" wrapText="1"/>
    </xf>
    <xf numFmtId="0" fontId="13" fillId="6" borderId="13"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15"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8" fillId="2" borderId="15" xfId="0" applyFont="1" applyFill="1" applyBorder="1" applyAlignment="1">
      <alignment horizontal="center" vertical="center" wrapText="1"/>
    </xf>
    <xf numFmtId="0" fontId="38" fillId="2" borderId="27" xfId="0" applyFont="1" applyFill="1" applyBorder="1" applyAlignment="1">
      <alignment horizontal="center" vertical="center" wrapText="1"/>
    </xf>
    <xf numFmtId="0" fontId="38" fillId="2" borderId="28" xfId="0" applyFont="1" applyFill="1" applyBorder="1" applyAlignment="1">
      <alignment horizontal="center" vertical="center" wrapText="1"/>
    </xf>
    <xf numFmtId="0" fontId="38" fillId="6" borderId="13" xfId="0" applyFont="1" applyFill="1" applyBorder="1" applyAlignment="1">
      <alignment horizontal="center" vertical="center" wrapText="1"/>
    </xf>
    <xf numFmtId="0" fontId="38" fillId="6" borderId="7" xfId="0" applyFont="1" applyFill="1" applyBorder="1" applyAlignment="1">
      <alignment horizontal="center" vertical="center" wrapText="1"/>
    </xf>
    <xf numFmtId="0" fontId="9" fillId="0" borderId="26" xfId="0" applyFont="1" applyBorder="1" applyAlignment="1">
      <alignment horizontal="left" vertical="top" wrapText="1"/>
    </xf>
    <xf numFmtId="0" fontId="9" fillId="0" borderId="6" xfId="0" applyFont="1" applyBorder="1" applyAlignment="1">
      <alignment horizontal="left" vertical="top" wrapText="1"/>
    </xf>
    <xf numFmtId="0" fontId="7" fillId="0" borderId="49" xfId="0" applyFont="1" applyBorder="1" applyAlignment="1">
      <alignment horizontal="left" wrapText="1"/>
    </xf>
    <xf numFmtId="0" fontId="7" fillId="0" borderId="50" xfId="0" applyFont="1" applyBorder="1" applyAlignment="1">
      <alignment horizontal="left" wrapText="1"/>
    </xf>
    <xf numFmtId="0" fontId="131" fillId="12" borderId="26" xfId="0" applyFont="1" applyFill="1" applyBorder="1" applyAlignment="1">
      <alignment horizontal="left" vertical="top" wrapText="1"/>
    </xf>
    <xf numFmtId="0" fontId="56" fillId="12" borderId="26" xfId="0" applyFont="1" applyFill="1" applyBorder="1" applyAlignment="1">
      <alignment horizontal="left" vertical="top" wrapText="1"/>
    </xf>
    <xf numFmtId="0" fontId="56" fillId="12" borderId="6" xfId="0" applyFont="1" applyFill="1" applyBorder="1" applyAlignment="1">
      <alignment horizontal="left" vertical="top" wrapText="1"/>
    </xf>
    <xf numFmtId="0" fontId="43" fillId="12" borderId="15" xfId="0" applyFont="1" applyFill="1" applyBorder="1" applyAlignment="1">
      <alignment horizontal="left" vertical="top" wrapText="1"/>
    </xf>
    <xf numFmtId="0" fontId="43" fillId="12" borderId="28" xfId="0" applyFont="1" applyFill="1" applyBorder="1" applyAlignment="1">
      <alignment horizontal="left" vertical="top" wrapText="1"/>
    </xf>
    <xf numFmtId="49" fontId="64" fillId="0" borderId="11" xfId="0" quotePrefix="1" applyNumberFormat="1" applyFont="1" applyBorder="1" applyAlignment="1">
      <alignment horizontal="left" vertical="top" wrapText="1"/>
    </xf>
    <xf numFmtId="49" fontId="64" fillId="0" borderId="15" xfId="0" quotePrefix="1" applyNumberFormat="1" applyFont="1" applyBorder="1" applyAlignment="1">
      <alignment horizontal="left" vertical="top" wrapText="1"/>
    </xf>
    <xf numFmtId="49" fontId="64" fillId="0" borderId="28" xfId="0" quotePrefix="1" applyNumberFormat="1" applyFont="1" applyBorder="1" applyAlignment="1">
      <alignment horizontal="left" vertical="top" wrapText="1"/>
    </xf>
    <xf numFmtId="0" fontId="19" fillId="0" borderId="26" xfId="0" applyFont="1" applyBorder="1" applyAlignment="1">
      <alignment horizontal="left" vertical="top" wrapText="1"/>
    </xf>
    <xf numFmtId="0" fontId="43" fillId="0" borderId="26" xfId="0" applyFont="1" applyBorder="1" applyAlignment="1">
      <alignment horizontal="left" vertical="top" wrapText="1"/>
    </xf>
    <xf numFmtId="0" fontId="43" fillId="0" borderId="6" xfId="0" applyFont="1" applyBorder="1" applyAlignment="1">
      <alignment horizontal="left" vertical="top" wrapText="1"/>
    </xf>
    <xf numFmtId="0" fontId="43" fillId="0" borderId="2" xfId="0" applyFont="1" applyBorder="1" applyAlignment="1">
      <alignment horizontal="left" vertical="top" wrapText="1"/>
    </xf>
    <xf numFmtId="0" fontId="43" fillId="0" borderId="30" xfId="0" applyFont="1" applyBorder="1" applyAlignment="1">
      <alignment horizontal="left"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0" fillId="2" borderId="66" xfId="0" applyFill="1" applyBorder="1" applyAlignment="1">
      <alignment horizontal="left" vertical="center"/>
    </xf>
    <xf numFmtId="0" fontId="0" fillId="2" borderId="67" xfId="0" applyFill="1" applyBorder="1" applyAlignment="1">
      <alignment horizontal="left" vertical="center"/>
    </xf>
    <xf numFmtId="0" fontId="11" fillId="18" borderId="68" xfId="1" applyFill="1" applyBorder="1" applyAlignment="1">
      <alignment horizontal="center" vertical="center" wrapText="1"/>
    </xf>
    <xf numFmtId="0" fontId="11" fillId="18" borderId="42" xfId="1" applyFill="1" applyBorder="1" applyAlignment="1">
      <alignment horizontal="center" vertical="center" wrapText="1"/>
    </xf>
    <xf numFmtId="0" fontId="11" fillId="18" borderId="44" xfId="1" applyFill="1" applyBorder="1" applyAlignment="1">
      <alignment horizontal="center" vertical="center" wrapText="1"/>
    </xf>
    <xf numFmtId="0" fontId="99" fillId="18" borderId="68" xfId="0" applyFont="1" applyFill="1" applyBorder="1" applyAlignment="1">
      <alignment horizontal="center" vertical="center" wrapText="1"/>
    </xf>
    <xf numFmtId="0" fontId="99" fillId="18" borderId="42" xfId="0" applyFont="1" applyFill="1" applyBorder="1" applyAlignment="1">
      <alignment horizontal="center" vertical="center" wrapText="1"/>
    </xf>
    <xf numFmtId="0" fontId="99" fillId="18" borderId="44" xfId="0" applyFont="1" applyFill="1" applyBorder="1" applyAlignment="1">
      <alignment horizontal="center" vertical="center" wrapText="1"/>
    </xf>
    <xf numFmtId="0" fontId="99" fillId="18" borderId="49" xfId="0" applyFont="1" applyFill="1" applyBorder="1" applyAlignment="1">
      <alignment horizontal="center" vertical="center" wrapText="1"/>
    </xf>
    <xf numFmtId="0" fontId="99" fillId="18" borderId="51" xfId="0" applyFont="1" applyFill="1" applyBorder="1" applyAlignment="1">
      <alignment horizontal="center" vertical="center" wrapText="1"/>
    </xf>
    <xf numFmtId="0" fontId="99" fillId="18" borderId="50" xfId="0" applyFont="1" applyFill="1" applyBorder="1" applyAlignment="1">
      <alignment horizontal="center" vertical="center" wrapText="1"/>
    </xf>
    <xf numFmtId="0" fontId="101" fillId="18" borderId="68" xfId="0" applyFont="1" applyFill="1" applyBorder="1" applyAlignment="1">
      <alignment horizontal="center" vertical="center" wrapText="1"/>
    </xf>
    <xf numFmtId="0" fontId="101" fillId="18" borderId="44" xfId="0" applyFont="1" applyFill="1" applyBorder="1" applyAlignment="1">
      <alignment horizontal="center" vertical="center" wrapText="1"/>
    </xf>
    <xf numFmtId="0" fontId="102" fillId="0" borderId="68" xfId="0" applyFont="1" applyBorder="1" applyAlignment="1">
      <alignment horizontal="left" vertical="center" wrapText="1"/>
    </xf>
    <xf numFmtId="0" fontId="102" fillId="0" borderId="44" xfId="0" applyFont="1" applyBorder="1" applyAlignment="1">
      <alignment horizontal="left" vertical="center" wrapText="1"/>
    </xf>
    <xf numFmtId="0" fontId="99" fillId="0" borderId="68" xfId="0" applyFont="1" applyBorder="1" applyAlignment="1">
      <alignment horizontal="left" vertical="center" wrapText="1"/>
    </xf>
    <xf numFmtId="0" fontId="99" fillId="0" borderId="44" xfId="0" applyFont="1" applyBorder="1" applyAlignment="1">
      <alignment horizontal="left" vertical="center" wrapText="1"/>
    </xf>
    <xf numFmtId="0" fontId="102" fillId="0" borderId="68" xfId="0" applyFont="1" applyBorder="1" applyAlignment="1">
      <alignment horizontal="center" vertical="center" wrapText="1"/>
    </xf>
    <xf numFmtId="0" fontId="102" fillId="0" borderId="44" xfId="0" applyFont="1" applyBorder="1" applyAlignment="1">
      <alignment horizontal="center" vertical="center" wrapText="1"/>
    </xf>
    <xf numFmtId="0" fontId="35" fillId="6" borderId="6" xfId="0" applyFont="1" applyFill="1" applyBorder="1" applyAlignment="1">
      <alignment horizontal="center" vertical="center" wrapText="1"/>
    </xf>
    <xf numFmtId="0" fontId="0" fillId="0" borderId="29" xfId="0" applyBorder="1" applyAlignment="1">
      <alignment horizontal="left" vertical="center" wrapText="1"/>
    </xf>
    <xf numFmtId="0" fontId="0" fillId="0" borderId="7" xfId="0" applyBorder="1" applyAlignment="1">
      <alignment horizontal="left" vertical="center" wrapText="1"/>
    </xf>
    <xf numFmtId="0" fontId="49" fillId="7" borderId="53" xfId="0" applyFont="1" applyFill="1" applyBorder="1" applyAlignment="1">
      <alignment horizontal="center"/>
    </xf>
    <xf numFmtId="0" fontId="49" fillId="7" borderId="37" xfId="0" applyFont="1" applyFill="1" applyBorder="1" applyAlignment="1">
      <alignment horizontal="center"/>
    </xf>
    <xf numFmtId="0" fontId="49" fillId="7" borderId="38" xfId="0" applyFont="1" applyFill="1" applyBorder="1" applyAlignment="1">
      <alignment horizontal="center"/>
    </xf>
    <xf numFmtId="0" fontId="48" fillId="0" borderId="2" xfId="0" applyFont="1" applyBorder="1" applyAlignment="1">
      <alignment horizontal="left" vertical="top" wrapText="1"/>
    </xf>
    <xf numFmtId="0" fontId="48" fillId="0" borderId="2" xfId="0" applyFont="1" applyBorder="1" applyAlignment="1">
      <alignment horizontal="center" vertical="center" wrapText="1"/>
    </xf>
    <xf numFmtId="0" fontId="0" fillId="0" borderId="2" xfId="0" applyBorder="1" applyAlignment="1">
      <alignment horizontal="left" vertical="center" wrapText="1"/>
    </xf>
    <xf numFmtId="0" fontId="68" fillId="6" borderId="46" xfId="0" applyFont="1" applyFill="1" applyBorder="1" applyAlignment="1">
      <alignment horizontal="center" vertical="center" wrapText="1"/>
    </xf>
    <xf numFmtId="0" fontId="68" fillId="6" borderId="47" xfId="0" applyFont="1" applyFill="1" applyBorder="1" applyAlignment="1">
      <alignment horizontal="center" vertical="center" wrapText="1"/>
    </xf>
    <xf numFmtId="0" fontId="68" fillId="6" borderId="48" xfId="0" applyFont="1" applyFill="1" applyBorder="1" applyAlignment="1">
      <alignment horizontal="center" vertical="center" wrapText="1"/>
    </xf>
    <xf numFmtId="0" fontId="115" fillId="0" borderId="17" xfId="0" applyFont="1" applyBorder="1" applyAlignment="1">
      <alignment horizontal="center" vertical="center"/>
    </xf>
    <xf numFmtId="0" fontId="90" fillId="2" borderId="17" xfId="0" applyFont="1" applyFill="1" applyBorder="1" applyAlignment="1">
      <alignment horizontal="left" vertical="top" wrapText="1"/>
    </xf>
    <xf numFmtId="0" fontId="168" fillId="12" borderId="17" xfId="0" applyFont="1" applyFill="1" applyBorder="1" applyAlignment="1">
      <alignment horizontal="center"/>
    </xf>
    <xf numFmtId="0" fontId="162" fillId="7" borderId="5" xfId="0" applyFont="1" applyFill="1" applyBorder="1" applyAlignment="1">
      <alignment horizontal="center" vertical="center" wrapText="1"/>
    </xf>
    <xf numFmtId="0" fontId="162" fillId="7" borderId="26" xfId="0" applyFont="1" applyFill="1" applyBorder="1" applyAlignment="1">
      <alignment horizontal="center" vertical="center" wrapText="1"/>
    </xf>
    <xf numFmtId="0" fontId="166" fillId="6" borderId="2" xfId="0" applyFont="1" applyFill="1" applyBorder="1" applyAlignment="1">
      <alignment horizontal="center" vertical="center" wrapText="1"/>
    </xf>
    <xf numFmtId="0" fontId="165" fillId="6" borderId="2" xfId="0" applyFont="1" applyFill="1" applyBorder="1" applyAlignment="1">
      <alignment horizontal="center" vertical="center" wrapText="1"/>
    </xf>
    <xf numFmtId="0" fontId="168" fillId="12" borderId="17" xfId="0" applyFont="1" applyFill="1" applyBorder="1" applyAlignment="1">
      <alignment horizontal="left" vertical="center" wrapText="1"/>
    </xf>
    <xf numFmtId="0" fontId="168" fillId="12" borderId="11" xfId="0" applyFont="1" applyFill="1" applyBorder="1" applyAlignment="1">
      <alignment horizontal="center" vertical="center"/>
    </xf>
    <xf numFmtId="0" fontId="168" fillId="12" borderId="16" xfId="0" applyFont="1" applyFill="1" applyBorder="1" applyAlignment="1">
      <alignment horizontal="center" vertical="center"/>
    </xf>
    <xf numFmtId="0" fontId="168" fillId="12" borderId="3" xfId="0" applyFont="1" applyFill="1" applyBorder="1" applyAlignment="1">
      <alignment horizontal="center" vertical="center"/>
    </xf>
    <xf numFmtId="0" fontId="107" fillId="12" borderId="11" xfId="0" applyFont="1" applyFill="1" applyBorder="1" applyAlignment="1">
      <alignment horizontal="center" vertical="center" wrapText="1"/>
    </xf>
    <xf numFmtId="0" fontId="107" fillId="12" borderId="16" xfId="0" applyFont="1" applyFill="1" applyBorder="1" applyAlignment="1">
      <alignment horizontal="center" vertical="center" wrapText="1"/>
    </xf>
    <xf numFmtId="0" fontId="107" fillId="12" borderId="3" xfId="0" applyFont="1" applyFill="1" applyBorder="1" applyAlignment="1">
      <alignment horizontal="center" vertical="center" wrapText="1"/>
    </xf>
    <xf numFmtId="0" fontId="59" fillId="12" borderId="11" xfId="0" applyFont="1" applyFill="1" applyBorder="1" applyAlignment="1">
      <alignment horizontal="left" vertical="center" wrapText="1"/>
    </xf>
    <xf numFmtId="0" fontId="59" fillId="12" borderId="16" xfId="0" applyFont="1" applyFill="1" applyBorder="1" applyAlignment="1">
      <alignment horizontal="left" vertical="center" wrapText="1"/>
    </xf>
    <xf numFmtId="0" fontId="59" fillId="12" borderId="3" xfId="0" applyFont="1" applyFill="1" applyBorder="1" applyAlignment="1">
      <alignment horizontal="left" vertical="center" wrapText="1"/>
    </xf>
    <xf numFmtId="0" fontId="54" fillId="5" borderId="11" xfId="0" applyFont="1" applyFill="1" applyBorder="1" applyAlignment="1">
      <alignment horizontal="left" vertical="center" wrapText="1"/>
    </xf>
    <xf numFmtId="0" fontId="54" fillId="5" borderId="16" xfId="0" applyFont="1" applyFill="1" applyBorder="1" applyAlignment="1">
      <alignment horizontal="left" vertical="center"/>
    </xf>
    <xf numFmtId="0" fontId="54" fillId="5" borderId="3" xfId="0" applyFont="1" applyFill="1" applyBorder="1" applyAlignment="1">
      <alignment horizontal="left" vertical="center"/>
    </xf>
    <xf numFmtId="0" fontId="76" fillId="16" borderId="2" xfId="0" applyFont="1" applyFill="1" applyBorder="1" applyAlignment="1">
      <alignment horizontal="left" vertical="center" wrapText="1"/>
    </xf>
    <xf numFmtId="0" fontId="70" fillId="6" borderId="2" xfId="0" applyFont="1" applyFill="1" applyBorder="1" applyAlignment="1">
      <alignment horizontal="center" vertical="center" wrapText="1"/>
    </xf>
    <xf numFmtId="0" fontId="36" fillId="5" borderId="2" xfId="0" applyFont="1" applyFill="1" applyBorder="1" applyAlignment="1">
      <alignment vertical="center" wrapText="1"/>
    </xf>
    <xf numFmtId="0" fontId="3" fillId="6" borderId="5" xfId="0" applyFont="1" applyFill="1" applyBorder="1" applyAlignment="1">
      <alignment horizontal="center" vertical="center" wrapText="1"/>
    </xf>
    <xf numFmtId="0" fontId="0" fillId="5" borderId="29" xfId="0" applyFill="1" applyBorder="1" applyAlignment="1">
      <alignment horizontal="center" vertical="center" wrapText="1"/>
    </xf>
    <xf numFmtId="0" fontId="0" fillId="5" borderId="2" xfId="0" applyFill="1" applyBorder="1" applyAlignment="1">
      <alignment horizontal="center" vertical="center" wrapText="1"/>
    </xf>
    <xf numFmtId="0" fontId="36" fillId="5" borderId="11" xfId="0" applyFont="1" applyFill="1" applyBorder="1" applyAlignment="1">
      <alignment horizontal="left" vertical="center" wrapText="1"/>
    </xf>
    <xf numFmtId="0" fontId="36" fillId="5" borderId="16" xfId="0" applyFont="1" applyFill="1" applyBorder="1" applyAlignment="1">
      <alignment horizontal="left" vertical="center" wrapText="1"/>
    </xf>
    <xf numFmtId="0" fontId="36" fillId="5" borderId="3" xfId="0" applyFont="1" applyFill="1" applyBorder="1" applyAlignment="1">
      <alignment horizontal="left" vertical="center" wrapText="1"/>
    </xf>
    <xf numFmtId="0" fontId="36" fillId="5" borderId="11" xfId="0" applyFont="1" applyFill="1" applyBorder="1" applyAlignment="1">
      <alignment vertical="center" wrapText="1"/>
    </xf>
    <xf numFmtId="0" fontId="36" fillId="5" borderId="16" xfId="0" applyFont="1" applyFill="1" applyBorder="1" applyAlignment="1">
      <alignment vertical="center" wrapText="1"/>
    </xf>
    <xf numFmtId="0" fontId="36" fillId="5" borderId="3" xfId="0" applyFont="1" applyFill="1" applyBorder="1" applyAlignment="1">
      <alignment vertical="center" wrapText="1"/>
    </xf>
    <xf numFmtId="0" fontId="163" fillId="9" borderId="26" xfId="0" applyFont="1" applyFill="1" applyBorder="1" applyAlignment="1">
      <alignment horizontal="center" vertical="top" wrapText="1"/>
    </xf>
    <xf numFmtId="0" fontId="164" fillId="9" borderId="26" xfId="0" applyFont="1" applyFill="1" applyBorder="1" applyAlignment="1">
      <alignment horizontal="center" vertical="top" wrapText="1"/>
    </xf>
    <xf numFmtId="0" fontId="76" fillId="0" borderId="2" xfId="0" applyFont="1" applyBorder="1" applyAlignment="1">
      <alignment horizontal="center" vertical="center" wrapText="1"/>
    </xf>
    <xf numFmtId="0" fontId="76" fillId="16" borderId="2" xfId="0" applyFont="1" applyFill="1" applyBorder="1" applyAlignment="1">
      <alignment horizontal="center" vertical="center" wrapText="1"/>
    </xf>
    <xf numFmtId="0" fontId="95" fillId="12" borderId="17" xfId="0" applyFont="1" applyFill="1" applyBorder="1" applyAlignment="1">
      <alignment horizontal="left" vertical="center" wrapText="1"/>
    </xf>
    <xf numFmtId="0" fontId="122" fillId="6" borderId="2" xfId="0" applyFont="1" applyFill="1" applyBorder="1" applyAlignment="1">
      <alignment horizontal="center" vertical="center" wrapText="1"/>
    </xf>
    <xf numFmtId="0" fontId="68" fillId="7" borderId="73" xfId="0" applyFont="1" applyFill="1" applyBorder="1" applyAlignment="1">
      <alignment horizontal="center" vertical="center" wrapText="1"/>
    </xf>
    <xf numFmtId="0" fontId="68" fillId="7" borderId="26" xfId="0" applyFont="1" applyFill="1" applyBorder="1" applyAlignment="1">
      <alignment horizontal="left" vertical="center" wrapText="1"/>
    </xf>
    <xf numFmtId="0" fontId="130" fillId="12" borderId="17" xfId="0" applyFont="1" applyFill="1" applyBorder="1" applyAlignment="1">
      <alignment vertical="center" wrapText="1"/>
    </xf>
    <xf numFmtId="0" fontId="143" fillId="12" borderId="76" xfId="0" applyFont="1" applyFill="1" applyBorder="1" applyAlignment="1">
      <alignment horizontal="left" vertical="center" wrapText="1"/>
    </xf>
    <xf numFmtId="0" fontId="143" fillId="12" borderId="71" xfId="0" applyFont="1" applyFill="1" applyBorder="1" applyAlignment="1">
      <alignment horizontal="left" vertical="center" wrapText="1"/>
    </xf>
    <xf numFmtId="0" fontId="130" fillId="12" borderId="76" xfId="0" applyFont="1" applyFill="1" applyBorder="1" applyAlignment="1">
      <alignment horizontal="left" vertical="center" wrapText="1"/>
    </xf>
    <xf numFmtId="0" fontId="130" fillId="12" borderId="71" xfId="0" applyFont="1" applyFill="1" applyBorder="1" applyAlignment="1">
      <alignment horizontal="left" vertical="center" wrapText="1"/>
    </xf>
  </cellXfs>
  <cellStyles count="5">
    <cellStyle name="Comma" xfId="4" builtinId="3"/>
    <cellStyle name="Comma 2" xfId="3" xr:uid="{D90FE566-2B7D-4988-B9D2-4CAB5CFB1A50}"/>
    <cellStyle name="Currency" xfId="2" builtinId="4"/>
    <cellStyle name="Hyperlink" xfId="1" builtinId="8"/>
    <cellStyle name="Normal" xfId="0" builtinId="0"/>
  </cellStyles>
  <dxfs count="0"/>
  <tableStyles count="0" defaultTableStyle="TableStyleMedium2" defaultPivotStyle="PivotStyleLight16"/>
  <colors>
    <mruColors>
      <color rgb="FFFFF2CC"/>
      <color rgb="FFEA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ocumenttasks/documenttask1.xml><?xml version="1.0" encoding="utf-8"?>
<Tasks xmlns="http://schemas.microsoft.com/office/tasks/2019/documenttasks">
  <Task id="{D0CB34FD-304D-4311-8020-1018263C499B}">
    <Anchor>
      <Comment id="{84AFEB18-FA88-43F9-8302-7E1ED5CC2B01}"/>
    </Anchor>
    <History>
      <Event time="2023-04-11T19:33:59.58" id="{1CF92165-C193-4162-94FA-DBAEBF9803A7}">
        <Attribution userId="S::abdullah.ahmad@undp.org::7c3c5267-9fdc-4f8e-be0c-135abcf9c483" userName="Abdullah Zahiruddin Ahmad" userProvider="AD"/>
        <Anchor>
          <Comment id="{84AFEB18-FA88-43F9-8302-7E1ED5CC2B01}"/>
        </Anchor>
        <Create/>
      </Event>
      <Event time="2023-04-11T19:33:59.58" id="{C408D42C-52EF-47E7-9070-8D31B94B12CF}">
        <Attribution userId="S::abdullah.ahmad@undp.org::7c3c5267-9fdc-4f8e-be0c-135abcf9c483" userName="Abdullah Zahiruddin Ahmad" userProvider="AD"/>
        <Anchor>
          <Comment id="{84AFEB18-FA88-43F9-8302-7E1ED5CC2B01}"/>
        </Anchor>
        <Assign userId="S::rana.saleh@undp.org::dc95ee67-cb8e-4be6-99ce-e7abb4d7acd7" userName="Rana Saleh" userProvider="AD"/>
      </Event>
      <Event time="2023-04-11T19:33:59.58" id="{AA874DCF-31A0-48A6-8457-BF96E4A57D1F}">
        <Attribution userId="S::abdullah.ahmad@undp.org::7c3c5267-9fdc-4f8e-be0c-135abcf9c483" userName="Abdullah Zahiruddin Ahmad" userProvider="AD"/>
        <Anchor>
          <Comment id="{84AFEB18-FA88-43F9-8302-7E1ED5CC2B01}"/>
        </Anchor>
        <SetTitle title="@Rana Saleh Please write the challenge clearly. What was the reason for the delay."/>
      </Event>
      <Event time="2023-04-12T07:50:55.81" id="{8B77D041-1BA4-4794-AE14-E6355B875A6B}">
        <Attribution userId="S::abdullah.ahmad@undp.org::7c3c5267-9fdc-4f8e-be0c-135abcf9c483" userName="Abdullah Zahiruddin Ahmad" userProvider="AD"/>
        <Progress percentComplete="100"/>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177801</xdr:colOff>
      <xdr:row>0</xdr:row>
      <xdr:rowOff>120650</xdr:rowOff>
    </xdr:from>
    <xdr:to>
      <xdr:col>1</xdr:col>
      <xdr:colOff>1515270</xdr:colOff>
      <xdr:row>0</xdr:row>
      <xdr:rowOff>840187</xdr:rowOff>
    </xdr:to>
    <xdr:pic>
      <xdr:nvPicPr>
        <xdr:cNvPr id="2" name="Picture 1">
          <a:extLst>
            <a:ext uri="{FF2B5EF4-FFF2-40B4-BE49-F238E27FC236}">
              <a16:creationId xmlns:a16="http://schemas.microsoft.com/office/drawing/2014/main" id="{0DEA674B-AACE-4C25-BC90-2B25D87159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4851" y="123825"/>
          <a:ext cx="1334294" cy="7163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177801</xdr:colOff>
      <xdr:row>0</xdr:row>
      <xdr:rowOff>120650</xdr:rowOff>
    </xdr:from>
    <xdr:to>
      <xdr:col>1</xdr:col>
      <xdr:colOff>1515270</xdr:colOff>
      <xdr:row>0</xdr:row>
      <xdr:rowOff>840187</xdr:rowOff>
    </xdr:to>
    <xdr:pic>
      <xdr:nvPicPr>
        <xdr:cNvPr id="2" name="Picture 1">
          <a:extLst>
            <a:ext uri="{FF2B5EF4-FFF2-40B4-BE49-F238E27FC236}">
              <a16:creationId xmlns:a16="http://schemas.microsoft.com/office/drawing/2014/main" id="{55732BF8-32D4-4931-865E-C35E4431B9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676" y="120650"/>
          <a:ext cx="1334294" cy="7195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352425</xdr:colOff>
      <xdr:row>0</xdr:row>
      <xdr:rowOff>86305</xdr:rowOff>
    </xdr:from>
    <xdr:to>
      <xdr:col>0</xdr:col>
      <xdr:colOff>773950</xdr:colOff>
      <xdr:row>0</xdr:row>
      <xdr:rowOff>920921</xdr:rowOff>
    </xdr:to>
    <xdr:pic>
      <xdr:nvPicPr>
        <xdr:cNvPr id="2" name="Picture 1">
          <a:extLst>
            <a:ext uri="{FF2B5EF4-FFF2-40B4-BE49-F238E27FC236}">
              <a16:creationId xmlns:a16="http://schemas.microsoft.com/office/drawing/2014/main" id="{AC7009DD-75FF-473D-A73B-0EC56FED3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86305"/>
          <a:ext cx="418350" cy="846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64558</xdr:colOff>
      <xdr:row>1</xdr:row>
      <xdr:rowOff>109009</xdr:rowOff>
    </xdr:from>
    <xdr:to>
      <xdr:col>3</xdr:col>
      <xdr:colOff>578908</xdr:colOff>
      <xdr:row>2</xdr:row>
      <xdr:rowOff>68792</xdr:rowOff>
    </xdr:to>
    <xdr:sp macro="" textlink="">
      <xdr:nvSpPr>
        <xdr:cNvPr id="2" name="Right Arrow 1">
          <a:extLst>
            <a:ext uri="{FF2B5EF4-FFF2-40B4-BE49-F238E27FC236}">
              <a16:creationId xmlns:a16="http://schemas.microsoft.com/office/drawing/2014/main" id="{B051AF24-F878-4E04-B734-4084879BCFBC}"/>
            </a:ext>
          </a:extLst>
        </xdr:cNvPr>
        <xdr:cNvSpPr/>
      </xdr:nvSpPr>
      <xdr:spPr>
        <a:xfrm>
          <a:off x="9653058" y="267759"/>
          <a:ext cx="514350" cy="139700"/>
        </a:xfrm>
        <a:prstGeom prst="rightArrow">
          <a:avLst/>
        </a:prstGeom>
        <a:gradFill rotWithShape="1">
          <a:gsLst>
            <a:gs pos="0">
              <a:srgbClr val="B0CAE8"/>
            </a:gs>
            <a:gs pos="100000">
              <a:srgbClr val="94BAE3"/>
            </a:gs>
          </a:gsLst>
          <a:lin ang="5400000"/>
        </a:gradFill>
        <a:ln w="12700">
          <a:solidFill>
            <a:srgbClr val="5B9BD4"/>
          </a:solidFill>
          <a:prstDash val="solid"/>
        </a:ln>
        <a:effectLst/>
      </xdr:spPr>
      <xdr:style>
        <a:lnRef idx="2">
          <a:schemeClr val="accent1">
            <a:shade val="50000"/>
          </a:schemeClr>
        </a:lnRef>
        <a:fillRef idx="1">
          <a:schemeClr val="accent1"/>
        </a:fillRef>
        <a:effectRef idx="0">
          <a:schemeClr val="accent1"/>
        </a:effectRef>
        <a:fontRef idx="minor">
          <a:srgbClr val="000000"/>
        </a:fontRef>
      </xdr:style>
      <xdr:txBody>
        <a:bodyPr vertOverflow="clip" horzOverflow="clip" rtlCol="0" anchor="t"/>
        <a:lstStyle/>
        <a:p>
          <a:pPr marL="0" indent="0" algn="l"/>
          <a:endParaRPr lang="en-US" sz="1100">
            <a:solidFill>
              <a:srgbClr val="000000"/>
            </a:solidFill>
            <a:latin typeface="+mn-lt"/>
            <a:ea typeface="+mn-lt"/>
            <a:cs typeface="+mn-lt"/>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1288939</xdr:colOff>
      <xdr:row>0</xdr:row>
      <xdr:rowOff>647700</xdr:rowOff>
    </xdr:to>
    <xdr:pic>
      <xdr:nvPicPr>
        <xdr:cNvPr id="2" name="Picture 2">
          <a:extLst>
            <a:ext uri="{FF2B5EF4-FFF2-40B4-BE49-F238E27FC236}">
              <a16:creationId xmlns:a16="http://schemas.microsoft.com/office/drawing/2014/main" id="{6581F9AC-FAA6-4305-824D-9F85DF2FE8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5764" cy="647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352425</xdr:colOff>
      <xdr:row>0</xdr:row>
      <xdr:rowOff>86305</xdr:rowOff>
    </xdr:from>
    <xdr:to>
      <xdr:col>0</xdr:col>
      <xdr:colOff>770775</xdr:colOff>
      <xdr:row>1</xdr:row>
      <xdr:rowOff>107667</xdr:rowOff>
    </xdr:to>
    <xdr:pic>
      <xdr:nvPicPr>
        <xdr:cNvPr id="2" name="Picture 1">
          <a:extLst>
            <a:ext uri="{FF2B5EF4-FFF2-40B4-BE49-F238E27FC236}">
              <a16:creationId xmlns:a16="http://schemas.microsoft.com/office/drawing/2014/main" id="{21403D59-F840-465F-910C-1ECB14E54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86305"/>
          <a:ext cx="418350" cy="846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untry%20Promise%20Plans/Phase%202/CP2_COWorkplanTemplate_Revised-Feb2023.xlsm" TargetMode="External"/><Relationship Id="rId2" Type="http://schemas.openxmlformats.org/officeDocument/2006/relationships/externalLinkPath" Target="https://undp.sharepoint.com/sites/ClimatePromise/Shared%20Documents/General/Country%20Promise%20Plans/Phase%202/CP2_COWorkplanTemplate_Revised-Feb2023.xlsm" TargetMode="External"/><Relationship Id="rId1" Type="http://schemas.openxmlformats.org/officeDocument/2006/relationships/externalLinkPath" Target="/sites/ClimatePromise/Shared%20Documents/General/Country%20Promise%20Plans/Phase%202/CP2_COWorkplanTemplate_Revised-Feb2023.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Country%20Promise%20Plans/Phase%202/Final%20workplans/RBAS/Jordan%20CP2_National%20Work%20Plan.xlsm" TargetMode="External"/><Relationship Id="rId2" Type="http://schemas.openxmlformats.org/officeDocument/2006/relationships/externalLinkPath" Target="https://undp.sharepoint.com/sites/ClimatePromise/Shared%20Documents/General/Country%20Promise%20Plans/Phase%202/Final%20workplans/RBAS/Jordan%20CP2_National%20Work%20Plan.xlsm" TargetMode="External"/><Relationship Id="rId1" Type="http://schemas.openxmlformats.org/officeDocument/2006/relationships/externalLinkPath" Target="/sites/ClimatePromise/Shared%20Documents/General/Country%20Promise%20Plans/Phase%202/Final%20workplans/RBAS/Jordan%20CP2_National%20Work%20Plan.xlsm"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Country%20Promise%20Plans/Phase%202/Final%20workplans/RBAS/Jordan%20CP2_APA%20Work%20Plan_For%20NDC%20P%20validated.xlsm" TargetMode="External"/><Relationship Id="rId2" Type="http://schemas.openxmlformats.org/officeDocument/2006/relationships/externalLinkPath" Target="https://undp.sharepoint.com/sites/ClimatePromise/Shared%20Documents/General/Country%20Promise%20Plans/Phase%202/Final%20workplans/RBAS/Jordan%20CP2_APA%20Work%20Plan_For%20NDC%20P%20validated.xlsm" TargetMode="External"/><Relationship Id="rId1" Type="http://schemas.openxmlformats.org/officeDocument/2006/relationships/externalLinkPath" Target="/sites/ClimatePromise/Shared%20Documents/General/Country%20Promise%20Plans/Phase%202/Final%20workplans/RBAS/Jordan%20CP2_APA%20Work%20Plan_For%20NDC%20P%20validat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aseline Survey"/>
      <sheetName val="Drop-down"/>
      <sheetName val="Context"/>
      <sheetName val="National Workplan"/>
      <sheetName val="Global Results Framework"/>
      <sheetName val="Review Sheet"/>
      <sheetName val="Drop-down RS"/>
    </sheetNames>
    <sheetDataSet>
      <sheetData sheetId="0" refreshError="1"/>
      <sheetData sheetId="1" refreshError="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ntext"/>
      <sheetName val="National Workplan 2023"/>
      <sheetName val="National Work Plan 2024"/>
      <sheetName val="National Work Plan 2025"/>
      <sheetName val="Drop-down"/>
      <sheetName val="Global Results Framework"/>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ational Workplan 2023"/>
      <sheetName val="National Workplan 2024"/>
      <sheetName val="Context"/>
      <sheetName val="Drop-down"/>
      <sheetName val="Global Results Framework"/>
    </sheetNames>
    <sheetDataSet>
      <sheetData sheetId="0"/>
      <sheetData sheetId="1"/>
      <sheetData sheetId="2"/>
      <sheetData sheetId="3"/>
      <sheetData sheetId="4"/>
    </sheetDataSet>
  </externalBook>
</externalLink>
</file>

<file path=xl/persons/person.xml><?xml version="1.0" encoding="utf-8"?>
<personList xmlns="http://schemas.microsoft.com/office/spreadsheetml/2018/threadedcomments" xmlns:x="http://schemas.openxmlformats.org/spreadsheetml/2006/main">
  <person displayName="Rana Saleh" id="{CF4FA06F-F001-4C8B-8BF2-8D8643204CC1}" userId="rana.saleh@undp.org" providerId="PeoplePicker"/>
  <person displayName="Ali Alkayed" id="{CA4CB161-3292-49D2-AC83-D87A0BBA5F2C}" userId="ali.alkayed@undp.org" providerId="PeoplePicker"/>
  <person displayName="Luma Abbadi" id="{115A0B43-2871-4F11-9855-E44B86996489}" userId="luma.abbadi@undp.org" providerId="PeoplePicker"/>
  <person displayName="Ankit Khanal" id="{387EA5ED-12CC-4519-985F-143E61D645C5}" userId="ankit.khanal@undp.org" providerId="PeoplePicker"/>
  <person displayName="Rohini Kohli" id="{FBF49BFE-59D1-4BF0-A347-002510724F53}" userId="rohini.kohli@undp.org" providerId="PeoplePicker"/>
  <person displayName="Claudia Ortiz" id="{D1A5FE75-9E75-4A4D-9EEA-836A38A4183F}" userId="claudia.ortiz@undp.org" providerId="PeoplePicker"/>
  <person displayName="Dana Al-Lweisy" id="{4FF6BCAA-3688-468B-91E3-A28064A6AD9E}" userId="dana.allweisy@undp.org" providerId="PeoplePicker"/>
  <person displayName="Nedal Alouran" id="{369C6EE7-C103-4884-82DD-92D27019D9DE}" userId="nedal.alouran@undp.org" providerId="PeoplePicker"/>
  <person displayName="Sami Tarabieh" id="{6882704C-A12B-4701-9D47-634343709855}" userId="sami.tarabieh@undp.org" providerId="PeoplePicker"/>
  <person displayName="Rebecca Carman" id="{C989BFDC-AFB5-4F85-8A47-AC72810E35BB}" userId="Rebecca.Carman@undp.org" providerId="PeoplePicker"/>
  <person displayName="Abdullah Zahiruddin Ahmad" id="{3018DE0B-AB9E-4FFD-93B2-BE7C5BF20533}" userId="abdullah.ahmad@undp.org" providerId="PeoplePicker"/>
  <person displayName="Asel Bektursun" id="{4A0BF6CF-55FD-477E-A3AB-E4FC0F1B86DF}" userId="asel.bektursun@undp.org" providerId="PeoplePicker"/>
  <person displayName="Ahmad Altarawnah" id="{6E29FAD0-A598-47AF-A8BD-7DB919813968}" userId="ahmad.altarawnah@undp.org" providerId="PeoplePicker"/>
  <person displayName="Benjamin Basmaci" id="{B78BC700-B460-4043-83DC-06CEE429A4DB}" userId="benjamin.basmaci@undp.org" providerId="PeoplePicker"/>
  <person displayName="Patricia Velasco" id="{1B2DB311-95E7-4A6F-BDAE-17E8BD6785A2}" userId="patricia.velasco@undp.org" providerId="PeoplePicker"/>
  <person displayName="Nataliya Vasylyeva" id="{511883EB-28F4-4B39-8C9D-4113A476B85A}" userId="nataliya.vasylyeva@undp.org" providerId="PeoplePicker"/>
  <person displayName="Rana Saleh" id="{AD175442-A82A-40C4-A8D7-C053F3A94AEE}" userId="S::rana.saleh@undp.org::dc95ee67-cb8e-4be6-99ce-e7abb4d7acd7" providerId="AD"/>
  <person displayName="Ali Alkayed" id="{364BA8DB-4BE9-48F1-92E7-0292FACAB22C}" userId="S::ali.alkayed@undp.org::393fd2ab-4d01-489c-a2a0-8f3915602c53" providerId="AD"/>
  <person displayName="Luma Abbadi" id="{2A63E66D-67DD-4F28-8A22-0221C8A2676A}" userId="S::luma.abbadi@undp.org::c2db3ab9-d339-450e-bd21-82ae91744f94" providerId="AD"/>
  <person displayName="Ankit Khanal" id="{31372FE9-765E-453A-89DE-0743BFCDD936}" userId="S::ankit.khanal@undp.org::079a1c47-57a7-447a-a0bb-5eda917978d9" providerId="AD"/>
  <person displayName="Abdullah Zahiruddin Ahmad" id="{53AFEEEF-32F8-417D-9BAA-8BC9F73488C8}" userId="S::abdullah.ahmad@undp.org::7c3c5267-9fdc-4f8e-be0c-135abcf9c483" providerId="AD"/>
  <person displayName="Thibault Lepivain" id="{EDDC252F-AFDC-4557-9338-9A835E608CCD}" userId="S::thibault.lepivain@undp.org::9994c37d-9366-4fc9-b8cc-da3993bea83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2" dT="2022-10-21T06:52:27.57" personId="{31372FE9-765E-453A-89DE-0743BFCDD936}" id="{9CDF281A-E1F3-4FCE-8DCE-2265951EF405}">
    <text>* Policy measures include inclusive governance, financing mechanisms and institutional capacities.</text>
  </threadedComment>
  <threadedComment ref="I19" dT="2023-10-05T16:10:10.11" personId="{53AFEEEF-32F8-417D-9BAA-8BC9F73488C8}" id="{93EB5B57-540D-452C-95FC-E9217340627B}">
    <text xml:space="preserve">@Rana Saleh @Ahmad Altarawnah the cells in this column needs to be filled out as per PPT guideline. I have already shared with you example answers from Lebanon and Palestine. </text>
    <mentions>
      <mention mentionpersonId="{CF4FA06F-F001-4C8B-8BF2-8D8643204CC1}" mentionId="{C5BA31EB-8E91-4407-B31F-3FE947D175D9}" startIndex="0" length="11"/>
      <mention mentionpersonId="{6E29FAD0-A598-47AF-A8BD-7DB919813968}" mentionId="{DEBFFB83-FB03-47F8-BB66-BDF6873FC66F}" startIndex="12" length="17"/>
    </mentions>
  </threadedComment>
  <threadedComment ref="L19" dT="2023-12-05T08:55:52.64" personId="{53AFEEEF-32F8-417D-9BAA-8BC9F73488C8}" id="{FEFB5EBB-4C30-46F5-BCA4-7BDE3381C3A9}">
    <text xml:space="preserve">@Rana Saleh @Ahmad Altarawnah The gender sensitive socio-economic assessment in Ma'an was completed and report in the last quarter (Q3). Please mention here only what have been done in the Q4. </text>
    <mentions>
      <mention mentionpersonId="{CF4FA06F-F001-4C8B-8BF2-8D8643204CC1}" mentionId="{43DF3D08-7A45-47D1-A3D0-98B179576259}" startIndex="0" length="11"/>
      <mention mentionpersonId="{6E29FAD0-A598-47AF-A8BD-7DB919813968}" mentionId="{AF5F2B6C-13E9-4C03-AE4E-EF3122A35A10}" startIndex="12" length="17"/>
    </mentions>
  </threadedComment>
  <threadedComment ref="L19" dT="2023-12-05T11:35:23.91" personId="{53AFEEEF-32F8-417D-9BAA-8BC9F73488C8}" id="{A62E67AE-E11A-41F4-B94C-2B4897FC0366}" parentId="{FEFB5EBB-4C30-46F5-BCA4-7BDE3381C3A9}">
    <text xml:space="preserve">Attn. @Luma Abbadi </text>
    <mentions>
      <mention mentionpersonId="{115A0B43-2871-4F11-9855-E44B86996489}" mentionId="{525EBF6B-88EF-4190-BA59-7511EDD1952B}" startIndex="6" length="12"/>
    </mentions>
  </threadedComment>
  <threadedComment ref="L19" dT="2023-12-11T10:35:40.43" personId="{2A63E66D-67DD-4F28-8A22-0221C8A2676A}" id="{BB19D8F7-8BC7-45D2-80ED-D768A53DB48D}" parentId="{FEFB5EBB-4C30-46F5-BCA4-7BDE3381C3A9}">
    <text>@Abdullah Zahiruddin Ahmad the assessment was completed and submitted in early October</text>
    <mentions>
      <mention mentionpersonId="{3018DE0B-AB9E-4FFD-93B2-BE7C5BF20533}" mentionId="{0F6108C8-FEEC-4F6A-9646-EB5C818786F3}" startIndex="0" length="26"/>
    </mentions>
  </threadedComment>
  <threadedComment ref="L21" dT="2023-12-05T08:58:29.84" personId="{53AFEEEF-32F8-417D-9BAA-8BC9F73488C8}" id="{9AB4F3DD-8670-4810-AB7C-7A8CEABC3C43}">
    <text xml:space="preserve">@Rana Saleh @Ahmad Altarawnah please specify the name of the NGO, if there is any other non-governmental partners, national or international please mention that too. </text>
    <mentions>
      <mention mentionpersonId="{CF4FA06F-F001-4C8B-8BF2-8D8643204CC1}" mentionId="{830C6D13-9296-467E-85DD-A1574010D8C2}" startIndex="0" length="11"/>
      <mention mentionpersonId="{6E29FAD0-A598-47AF-A8BD-7DB919813968}" mentionId="{E27CE57D-E22D-4DD8-A600-F75012D01A84}" startIndex="12" length="17"/>
    </mentions>
  </threadedComment>
  <threadedComment ref="L21" dT="2023-12-05T11:35:38.92" personId="{53AFEEEF-32F8-417D-9BAA-8BC9F73488C8}" id="{C6B7ACD5-49C3-4F35-BF7E-B2AE9CDE1EF4}" parentId="{9AB4F3DD-8670-4810-AB7C-7A8CEABC3C43}">
    <text xml:space="preserve">Attn. @Luma Abbadi </text>
    <mentions>
      <mention mentionpersonId="{115A0B43-2871-4F11-9855-E44B86996489}" mentionId="{C650418C-A77F-4922-A53E-B98C0514B838}" startIndex="6" length="12"/>
    </mentions>
  </threadedComment>
  <threadedComment ref="L21" dT="2023-12-11T10:36:30.77" personId="{2A63E66D-67DD-4F28-8A22-0221C8A2676A}" id="{1D005120-A4A0-4E54-9286-B35673E27F83}" parentId="{9AB4F3DD-8670-4810-AB7C-7A8CEABC3C43}">
    <text>future pioneers is the name of the local NGO</text>
  </threadedComment>
  <threadedComment ref="L24" dT="2023-12-05T09:02:13.23" personId="{53AFEEEF-32F8-417D-9BAA-8BC9F73488C8}" id="{7B9786BE-2B66-400D-A94C-38FB28D1216C}">
    <text xml:space="preserve">@Rana Saleh @Ahmad Altarawnah Here you can mention of engagement of youth, women, local communities, and other groups with project activities took place in this quarter. You can also mention if the activities (e.g., any assessment) focused on the needs of the groups. </text>
    <mentions>
      <mention mentionpersonId="{CF4FA06F-F001-4C8B-8BF2-8D8643204CC1}" mentionId="{A3EEA687-2A6A-404E-8E76-2273E923ECBB}" startIndex="0" length="11"/>
      <mention mentionpersonId="{6E29FAD0-A598-47AF-A8BD-7DB919813968}" mentionId="{564F0C4C-F854-456F-ACEF-01D41F77EEDA}" startIndex="12" length="17"/>
    </mentions>
  </threadedComment>
  <threadedComment ref="L24" dT="2023-12-05T11:35:52.49" personId="{53AFEEEF-32F8-417D-9BAA-8BC9F73488C8}" id="{B46E06CC-0A14-4C00-965A-8AB04CD19811}" parentId="{7B9786BE-2B66-400D-A94C-38FB28D1216C}">
    <text xml:space="preserve">Attn. @Luma Abbadi </text>
    <mentions>
      <mention mentionpersonId="{115A0B43-2871-4F11-9855-E44B86996489}" mentionId="{7CEC624F-FA53-4C58-B88E-35EC92E4553F}" startIndex="6" length="12"/>
    </mentions>
  </threadedComment>
  <threadedComment ref="L24" dT="2023-12-11T10:41:13.34" personId="{2A63E66D-67DD-4F28-8A22-0221C8A2676A}" id="{865D1C48-2C25-4602-AB7C-3154799D72A0}" parentId="{7B9786BE-2B66-400D-A94C-38FB28D1216C}">
    <text>there is no core activities have been done targeting women this quarter</text>
  </threadedComment>
  <threadedComment ref="L25" dT="2023-12-05T09:03:13.11" personId="{53AFEEEF-32F8-417D-9BAA-8BC9F73488C8}" id="{EDAC95B0-7302-4647-B988-57504DE65673}">
    <text xml:space="preserve">@Rana Saleh @Ahmad Altarawnah Please mention of any blog, news article or even facebook post on any project activities.  </text>
    <mentions>
      <mention mentionpersonId="{CF4FA06F-F001-4C8B-8BF2-8D8643204CC1}" mentionId="{416A6FDE-36A8-4F41-B85B-99F65A34A575}" startIndex="0" length="11"/>
      <mention mentionpersonId="{6E29FAD0-A598-47AF-A8BD-7DB919813968}" mentionId="{B8FADFBC-6B13-42E3-9984-5A7C72D08F90}" startIndex="12" length="17"/>
    </mentions>
  </threadedComment>
  <threadedComment ref="L27" dT="2023-12-05T09:04:15.68" personId="{53AFEEEF-32F8-417D-9BAA-8BC9F73488C8}" id="{58899C19-C143-475E-890F-B4831CC81C39}">
    <text xml:space="preserve">@Ahmad Altarawnah please fill out this part. </text>
    <mentions>
      <mention mentionpersonId="{6E29FAD0-A598-47AF-A8BD-7DB919813968}" mentionId="{336B0F6D-B1BC-4E96-9690-FA6B5F0B43B0}" startIndex="0" length="17"/>
    </mentions>
  </threadedComment>
  <threadedComment ref="L27" dT="2023-12-05T11:36:07.30" personId="{53AFEEEF-32F8-417D-9BAA-8BC9F73488C8}" id="{97AC742F-7793-425F-B743-28B34DE3E278}" parentId="{58899C19-C143-475E-890F-B4831CC81C39}">
    <text xml:space="preserve">Attn.  @Luma Abbadi </text>
    <mentions>
      <mention mentionpersonId="{115A0B43-2871-4F11-9855-E44B86996489}" mentionId="{83BDFE87-AF83-411E-BDDD-E5615202CCFD}" startIndex="7" length="12"/>
    </mentions>
  </threadedComment>
  <threadedComment ref="L29" dT="2023-12-05T09:04:49.21" personId="{53AFEEEF-32F8-417D-9BAA-8BC9F73488C8}" id="{2862B50F-502E-46E0-A61B-C375146B2301}">
    <text>@Rana Saleh @Ahmad Altarawnah please fill out this risk section</text>
    <mentions>
      <mention mentionpersonId="{CF4FA06F-F001-4C8B-8BF2-8D8643204CC1}" mentionId="{D72A83D6-B901-4650-8928-3A4D0EF197CC}" startIndex="0" length="11"/>
      <mention mentionpersonId="{6E29FAD0-A598-47AF-A8BD-7DB919813968}" mentionId="{BB93DD36-96D9-425C-AFF9-718F4904FB58}" startIndex="12" length="17"/>
    </mentions>
  </threadedComment>
  <threadedComment ref="L29" dT="2023-12-05T11:36:19.40" personId="{53AFEEEF-32F8-417D-9BAA-8BC9F73488C8}" id="{C3CF9811-9120-4AAE-AAAE-7636291CD8F0}" parentId="{2862B50F-502E-46E0-A61B-C375146B2301}">
    <text xml:space="preserve">Attn.  @Luma Abbadi </text>
    <mentions>
      <mention mentionpersonId="{115A0B43-2871-4F11-9855-E44B86996489}" mentionId="{D3071E7A-6F17-484A-A5AA-AE0614C416AB}" startIndex="7" length="12"/>
    </mentions>
  </threadedComment>
  <threadedComment ref="E35" dT="2023-04-11T19:33:59.71" personId="{53AFEEEF-32F8-417D-9BAA-8BC9F73488C8}" id="{84AFEB18-FA88-43F9-8302-7E1ED5CC2B01}" done="1">
    <text>@Rana Saleh Please mention the challenge clearly, mentioning GIZ as applicable.</text>
    <mentions>
      <mention mentionpersonId="{CF4FA06F-F001-4C8B-8BF2-8D8643204CC1}" mentionId="{DCB31CB2-38E3-4CD4-B36A-DA4FC294367C}" startIndex="0" length="11"/>
    </mentions>
  </threadedComment>
  <threadedComment ref="E35" dT="2023-04-12T07:25:15.38" personId="{AD175442-A82A-40C4-A8D7-C053F3A94AEE}" id="{FDE1E92F-715A-4F32-AB4D-F792DA35D8E4}" parentId="{84AFEB18-FA88-43F9-8302-7E1ED5CC2B01}">
    <text>@Abdullah Zahiruddin Ahmad  done</text>
    <mentions>
      <mention mentionpersonId="{3018DE0B-AB9E-4FFD-93B2-BE7C5BF20533}" mentionId="{D6D5A4AF-6044-4B12-B80E-ABE878DAC046}" startIndex="0" length="26"/>
    </mentions>
  </threadedComment>
  <threadedComment ref="L35" dT="2023-12-05T09:05:49.05" personId="{53AFEEEF-32F8-417D-9BAA-8BC9F73488C8}" id="{3B9D1E46-CD7F-4378-8B96-A012E68863A0}">
    <text xml:space="preserve">@Rana Saleh @Ahmad Altarawnah if there was any challenge in the quarter you can mention that here, otherwise you can simply write no challenge was faced in the reporting quarter. </text>
    <mentions>
      <mention mentionpersonId="{CF4FA06F-F001-4C8B-8BF2-8D8643204CC1}" mentionId="{27865179-0B3E-46B3-AAB9-4B79DC82D909}" startIndex="0" length="11"/>
      <mention mentionpersonId="{6E29FAD0-A598-47AF-A8BD-7DB919813968}" mentionId="{387557FA-B375-4241-8438-0AE6DD1179AB}" startIndex="12" length="17"/>
    </mentions>
  </threadedComment>
  <threadedComment ref="L35" dT="2023-12-05T11:37:27.79" personId="{53AFEEEF-32F8-417D-9BAA-8BC9F73488C8}" id="{8DC6CAF9-F3EB-4ADA-A22B-59C44B4A8BAF}" parentId="{3B9D1E46-CD7F-4378-8B96-A012E68863A0}">
    <text xml:space="preserve">Attn. @Luma Abbadi </text>
    <mentions>
      <mention mentionpersonId="{115A0B43-2871-4F11-9855-E44B86996489}" mentionId="{937194CA-1EA3-411D-9520-79685FE9EB24}" startIndex="6" length="12"/>
    </mentions>
  </threadedComment>
  <threadedComment ref="L36" dT="2023-12-05T09:06:51.68" personId="{53AFEEEF-32F8-417D-9BAA-8BC9F73488C8}" id="{E907D6CE-E835-48D1-BFC9-B7AB13BFFCC7}">
    <text xml:space="preserve">@Rana Saleh @Ahmad Altarawnah  if there was any lesson learned or sharable good practice then you can mention that here, otherwise you can simply write no lesson was learned in the reporting quarter.  </text>
    <mentions>
      <mention mentionpersonId="{CF4FA06F-F001-4C8B-8BF2-8D8643204CC1}" mentionId="{D18B6C7E-76E9-42AB-86AA-6A24C2D35355}" startIndex="0" length="11"/>
      <mention mentionpersonId="{6E29FAD0-A598-47AF-A8BD-7DB919813968}" mentionId="{F37D4BC7-2AD9-44F0-9AA4-B234A2FDB3D2}" startIndex="12" length="17"/>
    </mentions>
  </threadedComment>
  <threadedComment ref="L36" dT="2023-12-05T11:37:39.40" personId="{53AFEEEF-32F8-417D-9BAA-8BC9F73488C8}" id="{76A02013-2BB9-4577-B60A-44EEE860BD18}" parentId="{E907D6CE-E835-48D1-BFC9-B7AB13BFFCC7}">
    <text xml:space="preserve">Attn. @Luma Abbadi </text>
    <mentions>
      <mention mentionpersonId="{115A0B43-2871-4F11-9855-E44B86996489}" mentionId="{034C5DCD-5AFE-4C5B-97DD-4EAF16492B02}" startIndex="6" length="12"/>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K19" dT="2024-07-20T13:36:52.21" personId="{53AFEEEF-32F8-417D-9BAA-8BC9F73488C8}" id="{7B900BB2-F04B-4B9F-882D-9DBD33944B9E}">
    <text>@Ahmad Altarawnah @Luma Abbadi 
1)     Mention that the pilot projects were identified, designed, and implemented as part of a competition that took place among university students in Ma’an governorate to engage youth in climate action. Clarify to whom the projects were handed over? What does handover mean here?
2) Clarify whether the water diagnostic assessment was carried out as part of the climate risk and vulnerability assessment of the Ma’an governorate.
3) In this case, you should not mention the international consultant (Hydrocounseil) as this is a UNDP project, or if the consultant has been hired by UNDP. Of course, in certain cases, you may have to mention the engagement of a consultant or consulting firm as progress. But please make sure to mention if the government has any involvement in any activity. And in the partnership section, you have to mention all the partners.</text>
    <mentions>
      <mention mentionpersonId="{6E29FAD0-A598-47AF-A8BD-7DB919813968}" mentionId="{C784230E-CF79-452A-951F-94BD02F3F0E8}" startIndex="0" length="17"/>
      <mention mentionpersonId="{115A0B43-2871-4F11-9855-E44B86996489}" mentionId="{1CBC6B5A-F43F-4DB9-AEA9-B67614BA53F8}" startIndex="18" length="12"/>
    </mentions>
  </threadedComment>
  <threadedComment ref="D21" dT="2024-06-10T10:00:51.56" personId="{53AFEEEF-32F8-417D-9BAA-8BC9F73488C8}" id="{C984B984-7EF9-4B26-923E-BA6835433BBB}">
    <text>@Ahmad Altarawnah @Luma Abbadi Please respond to this question considering progress of Q1</text>
    <mentions>
      <mention mentionpersonId="{6E29FAD0-A598-47AF-A8BD-7DB919813968}" mentionId="{E2EFEAD1-811F-449C-BC89-D7ED6CDC0692}" startIndex="0" length="17"/>
      <mention mentionpersonId="{115A0B43-2871-4F11-9855-E44B86996489}" mentionId="{538FC9BE-99DE-495F-ADF4-46CE30DFC82C}" startIndex="18" length="12"/>
    </mentions>
  </threadedComment>
  <threadedComment ref="K21" dT="2024-07-20T13:40:08.98" personId="{53AFEEEF-32F8-417D-9BAA-8BC9F73488C8}" id="{1BD05512-30CC-48B9-919E-8C88431E190C}">
    <text>@Ahmad Altarawnah @Luma Abbadi 
1) Clarify what type of session or what were the purpose of the session.
2) Women-led local community group may be a more appropriate term</text>
    <mentions>
      <mention mentionpersonId="{6E29FAD0-A598-47AF-A8BD-7DB919813968}" mentionId="{2B48C423-E078-4C69-8A5E-09D3CC36E391}" startIndex="0" length="17"/>
      <mention mentionpersonId="{115A0B43-2871-4F11-9855-E44B86996489}" mentionId="{AC865A4E-A946-462C-B545-DE45C02109DC}" startIndex="18" length="12"/>
    </mentions>
  </threadedComment>
  <threadedComment ref="R21" dT="2024-10-23T10:40:48.24" personId="{53AFEEEF-32F8-417D-9BAA-8BC9F73488C8}" id="{57EF6D39-8AFD-40CF-907E-BAACB614FDBE}">
    <text>@Rana Saleh @Ahmad Altarawnah @Luma Abbadi please provide information to this box</text>
    <mentions>
      <mention mentionpersonId="{CF4FA06F-F001-4C8B-8BF2-8D8643204CC1}" mentionId="{D51255FE-2D7C-4C2F-911F-30C2191F1E72}" startIndex="0" length="11"/>
      <mention mentionpersonId="{6E29FAD0-A598-47AF-A8BD-7DB919813968}" mentionId="{E1D7E473-FD1B-4A8C-8B47-1426B00844AE}" startIndex="12" length="17"/>
      <mention mentionpersonId="{115A0B43-2871-4F11-9855-E44B86996489}" mentionId="{096A1F0B-7E90-47A6-A45A-E508F7DD02C7}" startIndex="30" length="12"/>
    </mentions>
  </threadedComment>
  <threadedComment ref="R21" dT="2024-10-27T07:28:45.00" personId="{53AFEEEF-32F8-417D-9BAA-8BC9F73488C8}" id="{78EB7572-2C7C-44E2-BBC2-D6A31E1E0A12}" parentId="{57EF6D39-8AFD-40CF-907E-BAACB614FDBE}">
    <text xml:space="preserve">@Ahmad Altarawnah how presentation of the three adaptation measures are relevant to the social inclusion and gender equality? Please elaborate. @Benjamin Basmaci </text>
    <mentions>
      <mention mentionpersonId="{6E29FAD0-A598-47AF-A8BD-7DB919813968}" mentionId="{4F2760B9-5936-4C72-9D97-D39DCDF04373}" startIndex="0" length="17"/>
      <mention mentionpersonId="{B78BC700-B460-4043-83DC-06CEE429A4DB}" mentionId="{3C5962B8-B4C3-48DD-967E-605099DF53C2}" startIndex="144" length="17"/>
    </mentions>
  </threadedComment>
  <threadedComment ref="K25" dT="2024-07-20T13:44:14.17" personId="{53AFEEEF-32F8-417D-9BAA-8BC9F73488C8}" id="{3AD1459F-5769-4ED9-83DC-8A92C9FB2C8B}">
    <text xml:space="preserve">@Ahmad Altarawnah @Luma Abbadi Please further specify what type of data? For what purpose the data were needed? From what source you failed to collect the date (because you have mentioned that you have collected data from the Universities). </text>
    <mentions>
      <mention mentionpersonId="{6E29FAD0-A598-47AF-A8BD-7DB919813968}" mentionId="{CEA7AE51-DD57-4398-BB40-697C58216A5A}" startIndex="0" length="17"/>
      <mention mentionpersonId="{115A0B43-2871-4F11-9855-E44B86996489}" mentionId="{DBF293EB-F3EF-4E25-A26E-20D810957EA9}" startIndex="18" length="12"/>
    </mentions>
  </threadedComment>
  <threadedComment ref="Y27" dT="2025-01-12T04:56:03.77" personId="{53AFEEEF-32F8-417D-9BAA-8BC9F73488C8}" id="{ED27E966-A402-4938-BE92-F81205D51393}">
    <text>@Rana Saleh @Dana Al-Lweisy please elaborate on the political risk to make it clear</text>
    <mentions>
      <mention mentionpersonId="{CF4FA06F-F001-4C8B-8BF2-8D8643204CC1}" mentionId="{A2A52AB3-BD06-4B43-B71B-0C6CF6BEA2F7}" startIndex="0" length="11"/>
      <mention mentionpersonId="{4FF6BCAA-3688-468B-91E3-A28064A6AD9E}" mentionId="{6E955108-0FBA-46AC-B3CD-712A63402BFB}" startIndex="12" length="15"/>
    </mentions>
  </threadedComment>
  <threadedComment ref="AF27" dT="2025-01-12T04:56:03.77" personId="{53AFEEEF-32F8-417D-9BAA-8BC9F73488C8}" id="{324AB642-AB52-4F7D-BB4C-F2D8D8F3FA39}">
    <text>@Rana Saleh @Dana Al-Lweisy please elaborate on the political risk to make it clear</text>
    <mentions>
      <mention mentionpersonId="{CF4FA06F-F001-4C8B-8BF2-8D8643204CC1}" mentionId="{8F860612-2DED-4F5D-A06D-CD03BD1ED661}" startIndex="0" length="11"/>
      <mention mentionpersonId="{4FF6BCAA-3688-468B-91E3-A28064A6AD9E}" mentionId="{B32F9C14-08E0-4185-8A95-F93BD0109DE6}" startIndex="12" length="15"/>
    </mentions>
  </threadedComment>
  <threadedComment ref="K31" dT="2024-07-20T13:48:24.53" personId="{53AFEEEF-32F8-417D-9BAA-8BC9F73488C8}" id="{49A6AB65-74DA-47E7-A3AD-15A48359883F}">
    <text xml:space="preserve">@Ahmad Altarawnah @Luma Abbadi 
Just as above please clarify here what sort data and why you needed the data? What do you mean by official sources: Government or Universities?  </text>
    <mentions>
      <mention mentionpersonId="{6E29FAD0-A598-47AF-A8BD-7DB919813968}" mentionId="{EE2BF06F-2146-4036-A5E1-53906DA9AF7F}" startIndex="0" length="17"/>
      <mention mentionpersonId="{115A0B43-2871-4F11-9855-E44B86996489}" mentionId="{5F0620A7-922E-42FB-9282-A39DE2CCD58F}" startIndex="18" length="12"/>
    </mentions>
  </threadedComment>
  <threadedComment ref="K32" dT="2024-07-20T13:53:22.94" personId="{53AFEEEF-32F8-417D-9BAA-8BC9F73488C8}" id="{BD7C9AFF-760C-460A-86F6-F63C81AB4744}">
    <text>@Ahmad Altarawnah @Luma Abbadi 
Could you please rewrite the sentence. 
Example: Close consultations with local communities, particularly those representing women and vulnerable groups, are essential for developing a comprehensive understanding of climate vulnerability and risks in any governorate.</text>
    <mentions>
      <mention mentionpersonId="{6E29FAD0-A598-47AF-A8BD-7DB919813968}" mentionId="{D0981AB1-0973-46EB-8F5A-051491228EF4}" startIndex="0" length="17"/>
      <mention mentionpersonId="{115A0B43-2871-4F11-9855-E44B86996489}" mentionId="{56F2394C-FFD1-4297-9A2C-64AE49EA4304}" startIndex="18" length="12"/>
    </mentions>
  </threadedComment>
</ThreadedComments>
</file>

<file path=xl/threadedComments/threadedComment3.xml><?xml version="1.0" encoding="utf-8"?>
<ThreadedComments xmlns="http://schemas.microsoft.com/office/spreadsheetml/2018/threadedcomments" xmlns:x="http://schemas.openxmlformats.org/spreadsheetml/2006/main">
  <threadedComment ref="L4" dT="2023-10-05T16:12:44.86" personId="{53AFEEEF-32F8-417D-9BAA-8BC9F73488C8}" id="{9E352C09-D30A-4D5D-A82F-EB7C8A57CF82}">
    <text>@Rana Saleh @Ahmad Altarawnah please write JOHUD in full</text>
    <mentions>
      <mention mentionpersonId="{CF4FA06F-F001-4C8B-8BF2-8D8643204CC1}" mentionId="{D35B1425-6422-40D4-844A-A45D5D5FFC7C}" startIndex="0" length="11"/>
      <mention mentionpersonId="{6E29FAD0-A598-47AF-A8BD-7DB919813968}" mentionId="{E13BE1CB-3735-4D96-9CBF-183D55A4AFFA}" startIndex="12" length="17"/>
    </mentions>
  </threadedComment>
  <threadedComment ref="P4" dT="2023-12-05T09:08:12.59" personId="{53AFEEEF-32F8-417D-9BAA-8BC9F73488C8}" id="{FD575AF1-2174-4E67-AC34-699C5698A320}">
    <text xml:space="preserve">@Ahmad Altarawnah if completed in the previous quarter then mention that. The same is applicable for activities
@Rana Saleh </text>
    <mentions>
      <mention mentionpersonId="{6E29FAD0-A598-47AF-A8BD-7DB919813968}" mentionId="{726D4617-A2BC-4788-87FD-92D7EA0FF8FB}" startIndex="0" length="17"/>
      <mention mentionpersonId="{CF4FA06F-F001-4C8B-8BF2-8D8643204CC1}" mentionId="{04814CFC-F813-4275-8934-A1490325768E}" startIndex="112" length="11"/>
    </mentions>
  </threadedComment>
  <threadedComment ref="P4" dT="2023-12-05T11:37:56.96" personId="{53AFEEEF-32F8-417D-9BAA-8BC9F73488C8}" id="{94B93B81-0823-4426-85AD-0434927612F4}" parentId="{FD575AF1-2174-4E67-AC34-699C5698A320}">
    <text xml:space="preserve">@Luma Abbadi Attn. </text>
    <mentions>
      <mention mentionpersonId="{115A0B43-2871-4F11-9855-E44B86996489}" mentionId="{6EED5C3A-54F8-4864-AB0B-ECD1BD8C276B}" startIndex="0" length="12"/>
    </mentions>
  </threadedComment>
  <threadedComment ref="Q4" dT="2023-12-05T11:41:29.92" personId="{53AFEEEF-32F8-417D-9BAA-8BC9F73488C8}" id="{FB752528-F4BA-433F-9F4F-C51EF8485ED2}">
    <text xml:space="preserve">@Luma Abbadi @Ahmad Altarawnah Once the final assessment report is available please upload that in the folder. please see the heading of this column.  </text>
    <mentions>
      <mention mentionpersonId="{115A0B43-2871-4F11-9855-E44B86996489}" mentionId="{67F14A7A-AE14-41BE-A084-35F2EF8A531A}" startIndex="0" length="12"/>
      <mention mentionpersonId="{6E29FAD0-A598-47AF-A8BD-7DB919813968}" mentionId="{6202C6B8-323E-4FB5-A51D-46F6C2A152F1}" startIndex="13" length="17"/>
    </mentions>
  </threadedComment>
  <threadedComment ref="Q4" dT="2023-12-05T11:42:23.64" personId="{53AFEEEF-32F8-417D-9BAA-8BC9F73488C8}" id="{CA9D6A90-5FF2-49D5-8DD6-E5E50EC5C010}" parentId="{FB752528-F4BA-433F-9F4F-C51EF8485ED2}">
    <text xml:space="preserve">the same is applicable for all major outputs/deliverable of all all activities 
</text>
  </threadedComment>
  <threadedComment ref="L5" dT="2023-10-05T16:13:20.48" personId="{53AFEEEF-32F8-417D-9BAA-8BC9F73488C8}" id="{1131DD44-6578-4A09-AC3C-B411A6809890}">
    <text xml:space="preserve">@Rana Saleh @Ahmad Altarawnah please make it clears representatives of what? Who are the stakeholder give some examples. </text>
    <mentions>
      <mention mentionpersonId="{CF4FA06F-F001-4C8B-8BF2-8D8643204CC1}" mentionId="{CA4BD849-BE0F-4B0F-82E5-DB9EB7E4489F}" startIndex="0" length="11"/>
      <mention mentionpersonId="{6E29FAD0-A598-47AF-A8BD-7DB919813968}" mentionId="{112B61FF-6106-4B6C-9589-BF304E857E2F}" startIndex="12" length="17"/>
    </mentions>
  </threadedComment>
  <threadedComment ref="O6" dT="2023-12-05T11:39:38.89" personId="{53AFEEEF-32F8-417D-9BAA-8BC9F73488C8}" id="{260EDA08-EF3C-4469-B7BA-DBD4D0E1923B}">
    <text xml:space="preserve">@Ahmad Altarawnah @Luma Abbadi for all delayed activities please mention the reason briefly. </text>
    <mentions>
      <mention mentionpersonId="{6E29FAD0-A598-47AF-A8BD-7DB919813968}" mentionId="{B36284F3-D058-4182-8767-043CA7C4116A}" startIndex="0" length="17"/>
      <mention mentionpersonId="{115A0B43-2871-4F11-9855-E44B86996489}" mentionId="{00190565-5985-43FE-8DBE-F1280D0DD654}" startIndex="18" length="12"/>
    </mentions>
  </threadedComment>
  <threadedComment ref="L10" dT="2023-10-05T16:13:53.89" personId="{53AFEEEF-32F8-417D-9BAA-8BC9F73488C8}" id="{1DD7FDAA-9CAD-4D10-AD12-CE0825F7C295}">
    <text>@Rana Saleh @Ahmad Altarawnah please share the ToR, we will be interested to review the criteria that have been identified to select adaptation solution.</text>
    <mentions>
      <mention mentionpersonId="{CF4FA06F-F001-4C8B-8BF2-8D8643204CC1}" mentionId="{E4C3DC2C-7D91-4007-B9DC-7FAE4C79399B}" startIndex="0" length="11"/>
      <mention mentionpersonId="{6E29FAD0-A598-47AF-A8BD-7DB919813968}" mentionId="{98CC17BC-7C43-423A-98B8-633EE4C7B50C}" startIndex="12" length="17"/>
    </mentions>
  </threadedComment>
</ThreadedComments>
</file>

<file path=xl/threadedComments/threadedComment4.xml><?xml version="1.0" encoding="utf-8"?>
<ThreadedComments xmlns="http://schemas.microsoft.com/office/spreadsheetml/2018/threadedcomments" xmlns:x="http://schemas.openxmlformats.org/spreadsheetml/2006/main">
  <threadedComment ref="V11" dT="2023-10-05T17:35:17.83" personId="{53AFEEEF-32F8-417D-9BAA-8BC9F73488C8}" id="{1EB68BD4-A4B1-416E-8186-BA3F8703F033}" done="1">
    <text>@Rana Saleh Has the contract with Cambridge Econometrics has been signed when it was planned for? When do you expect the contracted activities will be completed?</text>
    <mentions>
      <mention mentionpersonId="{CF4FA06F-F001-4C8B-8BF2-8D8643204CC1}" mentionId="{C63372AA-66EB-4E1B-93E1-DAB1341A9221}" startIndex="0" length="11"/>
    </mentions>
  </threadedComment>
  <threadedComment ref="V11" dT="2023-10-22T16:32:09.09" personId="{AD175442-A82A-40C4-A8D7-C053F3A94AEE}" id="{B58AEDA4-26A4-4753-9F7F-98785B2C4399}" parentId="{1EB68BD4-A4B1-416E-8186-BA3F8703F033}">
    <text>@Abdullah Zahiruddin Ahmad yes it have been signed two months ago and it should be finalized by end of this year</text>
    <mentions>
      <mention mentionpersonId="{3018DE0B-AB9E-4FFD-93B2-BE7C5BF20533}" mentionId="{8ED047C3-BA24-4BEF-A743-65C74A00E9D9}" startIndex="0" length="26"/>
    </mentions>
  </threadedComment>
  <threadedComment ref="V15" dT="2023-10-05T17:38:59.93" personId="{53AFEEEF-32F8-417D-9BAA-8BC9F73488C8}" id="{17A9AC03-28DF-4DBA-8B05-C1854AD2FABE}" done="1">
    <text xml:space="preserve">@Rana Saleh can you please specify the month and week in the Q4 that you intend to organize the workshop? </text>
    <mentions>
      <mention mentionpersonId="{CF4FA06F-F001-4C8B-8BF2-8D8643204CC1}" mentionId="{71AD9C2B-EF58-426E-96F3-96B943E1BF8E}" startIndex="0" length="11"/>
    </mentions>
  </threadedComment>
  <threadedComment ref="V15" dT="2023-10-22T16:33:18.84" personId="{AD175442-A82A-40C4-A8D7-C053F3A94AEE}" id="{329F6AF7-C2C3-4CFB-9013-32B10852AB46}" parentId="{17A9AC03-28DF-4DBA-8B05-C1854AD2FABE}">
    <text>@Abdullah Zahiruddin Ahmad  week Nov 19th , 2023</text>
    <mentions>
      <mention mentionpersonId="{3018DE0B-AB9E-4FFD-93B2-BE7C5BF20533}" mentionId="{8AFA6EF6-6D96-41FC-86F6-53F5C309625B}" startIndex="0" length="26"/>
    </mentions>
  </threadedComment>
  <threadedComment ref="AA15" dT="2023-12-07T14:26:20.25" personId="{53AFEEEF-32F8-417D-9BAA-8BC9F73488C8}" id="{D6AB2CA4-E302-40BC-8520-99482E8B006D}">
    <text>@Rana Saleh the link contains the same document of the upper cell?</text>
    <mentions>
      <mention mentionpersonId="{CF4FA06F-F001-4C8B-8BF2-8D8643204CC1}" mentionId="{07B6C05E-9242-4960-A619-03889C508A3D}" startIndex="0" length="11"/>
    </mentions>
  </threadedComment>
  <threadedComment ref="AA15" dT="2023-12-12T21:24:07.40" personId="{AD175442-A82A-40C4-A8D7-C053F3A94AEE}" id="{1EBCF120-40D9-4E5D-809C-B7E630B26868}" parentId="{D6AB2CA4-E302-40BC-8520-99482E8B006D}">
    <text xml:space="preserve">@Abdullah Zahiruddin Ahmad  apologies for the oversight ...links are updated </text>
    <mentions>
      <mention mentionpersonId="{3018DE0B-AB9E-4FFD-93B2-BE7C5BF20533}" mentionId="{83982604-E37B-422D-B290-800D64BBE18A}" startIndex="0" length="26"/>
    </mentions>
  </threadedComment>
  <threadedComment ref="Y19" dT="2023-12-07T14:42:09.98" personId="{53AFEEEF-32F8-417D-9BAA-8BC9F73488C8}" id="{4B35BC18-C663-489C-9B93-93CCD3305D6E}">
    <text>@Rana Saleh as per description this and the following two activities are delayed, right?</text>
    <mentions>
      <mention mentionpersonId="{CF4FA06F-F001-4C8B-8BF2-8D8643204CC1}" mentionId="{DCC16D40-5463-41FF-B445-1EB0D513FFE1}" startIndex="0" length="11"/>
    </mentions>
  </threadedComment>
  <threadedComment ref="Y19" dT="2023-12-07T14:45:43.59" personId="{53AFEEEF-32F8-417D-9BAA-8BC9F73488C8}" id="{A80231EA-E306-4859-A010-6031DE302E72}" parentId="{4B35BC18-C663-489C-9B93-93CCD3305D6E}">
    <text>The activities in the work plan that can not be completed by the end of Dec 2023, are delayed activities</text>
  </threadedComment>
  <threadedComment ref="Y19" dT="2023-12-07T14:46:25.17" personId="{53AFEEEF-32F8-417D-9BAA-8BC9F73488C8}" id="{CABD1233-DCC8-4CEB-B697-72EF8D5C5182}" parentId="{4B35BC18-C663-489C-9B93-93CCD3305D6E}">
    <text xml:space="preserve">please review the status of all the activities </text>
  </threadedComment>
  <threadedComment ref="Y19" dT="2023-12-12T21:16:41.98" personId="{AD175442-A82A-40C4-A8D7-C053F3A94AEE}" id="{3AF61327-9280-46E3-B615-34A9CC8720E0}" parentId="{4B35BC18-C663-489C-9B93-93CCD3305D6E}">
    <text>yes</text>
  </threadedComment>
  <threadedComment ref="Y24" dT="2023-12-07T14:43:40.48" personId="{53AFEEEF-32F8-417D-9BAA-8BC9F73488C8}" id="{65A47D8B-76C3-4BB0-ACBE-AE81D087B4DB}">
    <text xml:space="preserve">@Rana Saleh status of the activity needs to be identified, </text>
    <mentions>
      <mention mentionpersonId="{CF4FA06F-F001-4C8B-8BF2-8D8643204CC1}" mentionId="{A2EEC545-508A-4B05-B06B-1761B824D7BC}" startIndex="0" length="11"/>
    </mentions>
  </threadedComment>
</ThreadedComments>
</file>

<file path=xl/threadedComments/threadedComment5.xml><?xml version="1.0" encoding="utf-8"?>
<ThreadedComments xmlns="http://schemas.microsoft.com/office/spreadsheetml/2018/threadedcomments" xmlns:x="http://schemas.openxmlformats.org/spreadsheetml/2006/main">
  <threadedComment ref="A19" dT="2024-06-27T22:21:04.23" personId="{31372FE9-765E-453A-89DE-0743BFCDD936}" id="{C9F79F4C-115B-4EDC-A258-E137F32F9802}">
    <text>Q2-2024:
The project contributes partially to the carbon cuts and mitigation efforts through expanding the green and urban forestry areas within the city of Amman and enhance carbon sequestration. Also the project contributes to the targets  4.2.7 and 4.5.2 of Jordan's NDC through partially contributing towards food security against emergency conditions (Climate shocks, PAndemics...etc.) and partially contribute to mitigate the flash floods in by increasing the green areas
Q1-2024:
The project contributes partially to the carbon cuts and mitigation efforts through expanding the green and urban forestry areas within the city of Amman and enhance carbon sequestration. Also the project contributes to the targets  4.2.7 and 4.5.2 of Jordan's NDC through partially contributing towards food security against emergency conditions (Climate shocks, PAndemics...etc.) and partially contribute to mitigate the flash floods in by increasing the green areas</text>
  </threadedComment>
  <threadedComment ref="B19" dT="2024-10-23T13:01:12.35" personId="{53AFEEEF-32F8-417D-9BAA-8BC9F73488C8}" id="{006E7093-0BC3-42A6-9BB1-7EC68D40D107}">
    <text>@Sami Tarabieh @Ali Alkayed Please providing response to the question?</text>
    <mentions>
      <mention mentionpersonId="{6882704C-A12B-4701-9D47-634343709855}" mentionId="{7933192D-0967-4535-8CD7-6D8E2BE8E304}" startIndex="0" length="14"/>
      <mention mentionpersonId="{CA4CB161-3292-49D2-AC83-D87A0BBA5F2C}" mentionId="{91D6800C-C281-4411-BF2A-7C551A64D018}" startIndex="15" length="12"/>
    </mentions>
  </threadedComment>
  <threadedComment ref="A21" dT="2024-06-27T22:21:13.26" personId="{31372FE9-765E-453A-89DE-0743BFCDD936}" id="{ABB08EA7-3DE6-42B2-961A-C055A80CCC26}">
    <text>Q2-2024:
SDG2, SDG 11, SDG 13
Q1-2024:
SDG2, SDG 11, SDG 13</text>
  </threadedComment>
  <threadedComment ref="B21" dT="2024-10-23T13:01:26.05" personId="{53AFEEEF-32F8-417D-9BAA-8BC9F73488C8}" id="{6F66D95B-7138-464D-BE4D-6C5F0629062C}">
    <text>@Sami Tarabieh @Ali Alkayed Please providing response to the question?</text>
    <mentions>
      <mention mentionpersonId="{6882704C-A12B-4701-9D47-634343709855}" mentionId="{A7A594AE-FA10-468E-8DDE-9DEF1239CDA1}" startIndex="0" length="14"/>
      <mention mentionpersonId="{CA4CB161-3292-49D2-AC83-D87A0BBA5F2C}" mentionId="{F2CD02A1-76DC-4EE2-A68A-A076F77F7BEB}" startIndex="15" length="12"/>
    </mentions>
  </threadedComment>
  <threadedComment ref="H23" dT="2024-10-23T13:05:13.09" personId="{53AFEEEF-32F8-417D-9BAA-8BC9F73488C8}" id="{A96B92A6-E8A0-4274-9CC0-BC2AAEF9EB81}">
    <text>@Sami Tarabieh @Ali Alkayed please provide data on the indicators that you have also shared with consultant.</text>
    <mentions>
      <mention mentionpersonId="{6882704C-A12B-4701-9D47-634343709855}" mentionId="{29FB1FDA-F5F4-4397-8BFA-59CB32765DA5}" startIndex="0" length="14"/>
      <mention mentionpersonId="{CA4CB161-3292-49D2-AC83-D87A0BBA5F2C}" mentionId="{38365911-3968-4617-81A4-C292728B4060}" startIndex="15" length="12"/>
    </mentions>
  </threadedComment>
</ThreadedComments>
</file>

<file path=xl/threadedComments/threadedComment6.xml><?xml version="1.0" encoding="utf-8"?>
<ThreadedComments xmlns="http://schemas.microsoft.com/office/spreadsheetml/2018/threadedcomments" xmlns:x="http://schemas.openxmlformats.org/spreadsheetml/2006/main">
  <threadedComment ref="A1" dT="2023-09-19T20:57:10.21" personId="{31372FE9-765E-453A-89DE-0743BFCDD936}" id="{D03E91DA-07BC-43D9-AB22-F0EE7C905BAE}">
    <text xml:space="preserve">Q2-2024:
The project has achieved significant milestones during the reporting quarter, including the completion of technical tools for green urban agriculture, and the application of innovative technologies in urban farming. The establishment of a plant nursery, and urban community gardens progressed well, with expected completion by August. The Miyawaki Urban Forest model was successfully completed, planting 3,600 seedlings, engaging over 550 volunteers. Additionally, preparations for a green urban farming knowledge program and a public awareness campaign are underway, aiming to enhance community skills and awareness of sustainable urban agriculture. These efforts collectively contribute to Amman's resilience, food security, and environmental sustainability.
Q1-2024:
The project has made progress in various areas:
•	The urban farming expert conducted a thorough review, developed draft guidelines for sustainable urban farming practices, consulted with relevant departments of GAM, and conducted value chain and gap analyses.
•	Urban farming units' needs were prepared in partnership with GAM, and a Science Day was organized in collaboration with GAM and German Jordanian University.
•	Technical tools for integrating green urban agriculture into Amman's spatial planning processes were drafted, and the project task was redirected to GAM's Community Development Directorate.
•	Major work on the plant nursery at Al-Qadisiyah Garden Center has been completed.
•	The Miyawaki Urban Forest project was finalized, engaging over 550 volunteers in planting endangered species.
•	"Alghad Newspaper" has been selected to lead an awareness campaign, discussing requirements for raising awareness.
•	The urban farming expert has prepared draft guidelines on greening urban agriculture.
Q4-2023:
During Quarter 4 of implementation, the project consolidated the design of the three pilots at the city scale. The design to upgrade Al Qadisiyah Garden Center was completed, and the establishment of the fruit tree seedling production nursery has begun to supply seedlings to the farmers and households of Amman. The general outline for the guidelines on sustainable urban farming in Amman is agreed upon, and the consultant is currently conducting consultations with concerned urban farming departments to produce the guidelines. Scientific research on urban farming has been started in collaboration with the German"-Jordanian University. Actions to build the institutional and technical capabilities of the established urban farming unit have commenced. The process to establish the fig market at Wadi Essir Ditrsit to support the local farmers there has commenced.
Q3-2023:
The major progress of this reporting period is the selection of the three pilots to demonstrate sustainable urban farming practices. The project is in the process of establishing a high-tech nursery to produce seedlings of fruit-bearing fruits to be distributed to vulnerable households. the selection of an area of the most vulnerable districts in Amman to establish a smart community garden to be a center for fostering water-efficient and climate-smart farming. Consultations and studies were conducted in the Wadi Esir district of Amman to support the farmers in transforming into climate-smart farming activities. During the reporting period, the project recruited two experts on urban forestration by applying Miyawki method and expert on the policy and best practices of sustainable urban farming 
Q2-2023:
The Project Technical committee, consisting of representatives of various departments within GAM, has been successfully formed to ensure effective implementation of the project. The formation of Project Advisory Committees has been initiated to bring together experts and stakeholders from a number of relevant institutions to provide valuable insights and strategic guidance. Efforts are underway to identify suitable sites for project implementation in cooperation with GAM. 
</text>
  </threadedComment>
  <threadedComment ref="A2" dT="2023-09-19T20:57:21.59" personId="{31372FE9-765E-453A-89DE-0743BFCDD936}" id="{D50A8153-4E07-410B-97F4-FA123EB515AE}">
    <text xml:space="preserve">Q2-2024:
Partnership with Midorization Project, a Japanese social enterprise dedicated to urban resilience through forest regeneration and community development, brings valuable technical expertise to the project. Their support is instrumental in implementing the Miyawaki Method for native forest regeneration in Amman. Through their experience and resources, Midorization Project contributes to the project's objective of fostering social and environmental impacts, including community well-being and biodiversity restoration.
Q1-2024:
Partnership with Midorization Project, a Japanese social enterprise dedicated to urban resilience through forest regeneration and community development, brings valuable technical expertise to the project. Their support is instrumental in implementing the Miyawaki Method for native forest regeneration in Amman. Through their experience and resources, Midorization Project contributes to the project's objective of fostering social and environmental impacts, including community well-being and biodiversity restoration.
Q4-2023:
No new partnerships in this quarter. only partnership with the German Jordanian University to advance urban farming in the scientific research 
Q3-2023:
UNDP collaborated with the Embassy of Japan and the Greater Municipality of Amman during the kick-off workshop of the project. The project has recruited specialists from Japan on the Miyawaki urban forestry method to commence collaboration with Midorization Corporate (Non-for-profit Japanese Corporate) on the guidelines of the Miyawaki method.
Q2-2023:
A collaboration with Japanese expert to spearhead the Miyawaki Urban Forest activities has been initiated. This expert brings extensive expertise in applying the Miyawaki method, which has been evident in the successful results achieved in previous urban forest restoration and regeneration projects.
</text>
  </threadedComment>
  <threadedComment ref="M5" dT="2023-10-17T06:44:49.94" personId="{EDDC252F-AFDC-4557-9338-9A835E608CCD}" id="{8EFB2BEA-3F30-44E9-B34B-965B231E63CF}" done="1">
    <text>@Abdullah Zahiruddin Ahmad any publication or post on social media to report?</text>
    <mentions>
      <mention mentionpersonId="{3018DE0B-AB9E-4FFD-93B2-BE7C5BF20533}" mentionId="{41563EFF-607F-456A-A585-2A1157205F48}" startIndex="0" length="26"/>
    </mentions>
  </threadedComment>
  <threadedComment ref="Z6" dT="2024-07-21T12:00:02.07" personId="{53AFEEEF-32F8-417D-9BAA-8BC9F73488C8}" id="{E482693E-4327-45A8-85CF-41F808F919FE}">
    <text xml:space="preserve">@Sami Tarabieh @Ali Alkayed please upload all the written deliverables in the folder. Name and number those as per the activity number. </text>
    <mentions>
      <mention mentionpersonId="{6882704C-A12B-4701-9D47-634343709855}" mentionId="{27CE5513-D89D-4686-937A-1230478F4A04}" startIndex="0" length="14"/>
      <mention mentionpersonId="{CA4CB161-3292-49D2-AC83-D87A0BBA5F2C}" mentionId="{EEDF7DF1-5645-44CE-A5A4-B3F5DFA07F70}" startIndex="15" length="12"/>
    </mentions>
  </threadedComment>
  <threadedComment ref="Y7" dT="2024-07-21T11:56:38.10" personId="{53AFEEEF-32F8-417D-9BAA-8BC9F73488C8}" id="{98BBAA74-C278-4CE8-9E45-112C873E83C7}">
    <text>@Sami Tarabieh @Ali Alkayed the text has been modified slightly using the same information that you have provided (which sounds great). Please check if the modification is correct. 
Please mention as the first sentence if the activity was implemented earlier. (For example: The activity was completed in Q1, 2024)</text>
    <mentions>
      <mention mentionpersonId="{6882704C-A12B-4701-9D47-634343709855}" mentionId="{61CB83B5-8040-4207-A9B7-E6E1725843BB}" startIndex="0" length="14"/>
      <mention mentionpersonId="{CA4CB161-3292-49D2-AC83-D87A0BBA5F2C}" mentionId="{326C4482-0614-4EB0-B295-D8C916610239}" startIndex="15" length="12"/>
    </mentions>
  </threadedComment>
  <threadedComment ref="Y7" dT="2024-07-21T12:03:36.79" personId="{53AFEEEF-32F8-417D-9BAA-8BC9F73488C8}" id="{D3BB3980-4AA5-4012-82A1-27DAE8F2EDE3}" parentId="{98BBAA74-C278-4CE8-9E45-112C873E83C7}">
    <text>@Ali Alkayed we can not use the term expected outcome as the work of the committee has already led to the development of an action plan. So i am removing the headline.</text>
    <mentions>
      <mention mentionpersonId="{CA4CB161-3292-49D2-AC83-D87A0BBA5F2C}" mentionId="{51E29E86-CA28-4441-A265-5A042FF9874F}" startIndex="0" length="12"/>
    </mentions>
  </threadedComment>
  <threadedComment ref="Y7" dT="2024-07-21T12:07:34.12" personId="{364BA8DB-4BE9-48F1-92E7-0292FACAB22C}" id="{EA0E6D7A-A594-445A-8E4B-8065C41947AC}" parentId="{98BBAA74-C278-4CE8-9E45-112C873E83C7}">
    <text>The activity was completed in Q4,2023</text>
  </threadedComment>
  <threadedComment ref="Y7" dT="2024-07-21T12:16:06.89" personId="{53AFEEEF-32F8-417D-9BAA-8BC9F73488C8}" id="{735F1C90-07D0-43D9-9F14-A2EC68E73E32}" parentId="{98BBAA74-C278-4CE8-9E45-112C873E83C7}">
    <text>@Ali Alkayed please insert a sentence in the box to mention that.</text>
    <mentions>
      <mention mentionpersonId="{CA4CB161-3292-49D2-AC83-D87A0BBA5F2C}" mentionId="{D47B79D4-EB23-4C56-A179-EFB3CBC4A18C}" startIndex="0" length="12"/>
    </mentions>
  </threadedComment>
  <threadedComment ref="Y7" dT="2024-07-23T20:12:33.32" personId="{364BA8DB-4BE9-48F1-92E7-0292FACAB22C}" id="{220D19B5-AB62-4102-B27B-F4C367789631}" parentId="{98BBAA74-C278-4CE8-9E45-112C873E83C7}">
    <text>Done</text>
  </threadedComment>
  <threadedComment ref="P8" dT="2023-12-07T11:10:56.93" personId="{53AFEEEF-32F8-417D-9BAA-8BC9F73488C8}" id="{EDECD780-540B-42C2-BFE4-C584F31C8592}">
    <text xml:space="preserve">@Ali Alkayed the text has been revised please check if it is ok now.
</text>
    <mentions>
      <mention mentionpersonId="{CA4CB161-3292-49D2-AC83-D87A0BBA5F2C}" mentionId="{B1959097-D7A1-4F19-9E63-F6EA58B1AF04}" startIndex="0" length="12"/>
    </mentions>
  </threadedComment>
  <threadedComment ref="P8" dT="2023-12-08T18:49:50.41" personId="{364BA8DB-4BE9-48F1-92E7-0292FACAB22C}" id="{BF861009-5144-4D3D-817B-836379B8BEF4}" parentId="{EDECD780-540B-42C2-BFE4-C584F31C8592}">
    <text>Ok</text>
  </threadedComment>
  <threadedComment ref="Y8" dT="2024-07-21T13:07:57.64" personId="{53AFEEEF-32F8-417D-9BAA-8BC9F73488C8}" id="{562E375C-85C9-4663-BDAC-9B87F46513C8}">
    <text>@Sami Tarabieh @Ali Alkayed Please add on sentence in the between of text to indicate if this activity was completed earlier (Q4, 2023 or Q1, 2024). 
Please check if the revised text is correct. If any further change is needed please do that inside the  progress box instead of reply to this comment.</text>
    <mentions>
      <mention mentionpersonId="{6882704C-A12B-4701-9D47-634343709855}" mentionId="{CACE3776-0658-4DD6-A7A5-7C993AB7AADE}" startIndex="0" length="14"/>
      <mention mentionpersonId="{CA4CB161-3292-49D2-AC83-D87A0BBA5F2C}" mentionId="{8A20ECD8-863A-4B1F-A76D-089B9BE1CE51}" startIndex="15" length="12"/>
    </mentions>
  </threadedComment>
  <threadedComment ref="Y9" dT="2024-07-21T13:08:21.62" personId="{53AFEEEF-32F8-417D-9BAA-8BC9F73488C8}" id="{678AAA65-CFEA-4D5C-87D4-93A01FFE5504}">
    <text>@Sami Tarabieh @Ali Alkayed Please add on sentence in the between of text to indicate if this activity was completed earlier (Q4, 2023 or Q1, 2024). 
Please check if the revised text is correct. If any further change is needed please do that inside the  progress box instead of reply to this comment.</text>
    <mentions>
      <mention mentionpersonId="{6882704C-A12B-4701-9D47-634343709855}" mentionId="{3A75736D-C722-47D4-ADC0-6E16781D5347}" startIndex="0" length="14"/>
      <mention mentionpersonId="{CA4CB161-3292-49D2-AC83-D87A0BBA5F2C}" mentionId="{23ED8B82-0978-476A-9E1B-55C4496BE673}" startIndex="15" length="12"/>
    </mentions>
  </threadedComment>
  <threadedComment ref="Y9" dT="2024-07-23T20:12:49.92" personId="{364BA8DB-4BE9-48F1-92E7-0292FACAB22C}" id="{54571A8D-4926-4484-BDA3-F113DB332659}" parentId="{678AAA65-CFEA-4D5C-87D4-93A01FFE5504}">
    <text>Done</text>
  </threadedComment>
  <threadedComment ref="Y10" dT="2024-07-21T13:06:39.62" personId="{53AFEEEF-32F8-417D-9BAA-8BC9F73488C8}" id="{898D438C-D967-43DD-ADEE-449627308F92}">
    <text>@Sami Tarabieh @Ali Alkayed please check if the revised text is correct. If any further change is needed please do that inside the  progress box instead of reply to this comment.</text>
    <mentions>
      <mention mentionpersonId="{6882704C-A12B-4701-9D47-634343709855}" mentionId="{0CFDB723-CDDB-4DDC-8627-85A995D927F0}" startIndex="0" length="14"/>
      <mention mentionpersonId="{CA4CB161-3292-49D2-AC83-D87A0BBA5F2C}" mentionId="{CDDBAA1F-7154-4570-8077-0C5511DA6255}" startIndex="15" length="12"/>
    </mentions>
  </threadedComment>
  <threadedComment ref="Y10" dT="2024-07-23T20:13:09.67" personId="{364BA8DB-4BE9-48F1-92E7-0292FACAB22C}" id="{E583AA99-9441-4C0A-A9BC-094EA51D0FDB}" parentId="{898D438C-D967-43DD-ADEE-449627308F92}">
    <text>Done</text>
  </threadedComment>
  <threadedComment ref="Y11" dT="2024-07-21T13:29:47.35" personId="{53AFEEEF-32F8-417D-9BAA-8BC9F73488C8}" id="{95F6EFAE-7F3B-412B-B0F9-548790BE396C}">
    <text xml:space="preserve">@Sami Tarabieh @Ali Alkayed check if the text is correct. Mention specifically if the activity was completed in an earlier quarter. </text>
    <mentions>
      <mention mentionpersonId="{6882704C-A12B-4701-9D47-634343709855}" mentionId="{E3FC9367-743F-4F14-8CBB-BCDCBFEC3740}" startIndex="0" length="14"/>
      <mention mentionpersonId="{CA4CB161-3292-49D2-AC83-D87A0BBA5F2C}" mentionId="{4C39C062-50BD-4E76-90F2-226FEA3F722F}" startIndex="15" length="12"/>
    </mentions>
  </threadedComment>
  <threadedComment ref="Y11" dT="2024-07-23T20:13:23.17" personId="{364BA8DB-4BE9-48F1-92E7-0292FACAB22C}" id="{BEEEEB30-0B4A-40D4-B2FE-71DA23E53EC8}" parentId="{95F6EFAE-7F3B-412B-B0F9-548790BE396C}">
    <text>Done</text>
  </threadedComment>
  <threadedComment ref="T12" dT="2024-04-24T15:30:34.76" personId="{53AFEEEF-32F8-417D-9BAA-8BC9F73488C8}" id="{DE14F520-1804-4329-AEBC-1C93CF86978C}">
    <text xml:space="preserve">@Rana Saleh @Sami Tarabieh @Ali Alkayed Please clarify how the cost of the socio-economic assessment will be covered? No work plan activity should be cancelled or modified without informing us and getting approve from the Embassy. I am not aware of any email communication where the issue of cancelling the activity has been communicated. Climate Promise has made commitment with the donor to produced the agreed deliverables. Therefore, it is obligatory to follow certain procedures if any change in the work plan becomes essential. 
Attention: @Nedal Alouran @Nataliya Vasylyeva </text>
    <mentions>
      <mention mentionpersonId="{CF4FA06F-F001-4C8B-8BF2-8D8643204CC1}" mentionId="{4627D655-227B-44BA-8758-589F0F2AC79A}" startIndex="0" length="11"/>
      <mention mentionpersonId="{6882704C-A12B-4701-9D47-634343709855}" mentionId="{996AC5FC-B689-40E3-A913-755B0BFD31E5}" startIndex="12" length="14"/>
      <mention mentionpersonId="{CA4CB161-3292-49D2-AC83-D87A0BBA5F2C}" mentionId="{1D235BA7-5641-4E82-B77B-7BF347C07577}" startIndex="27" length="12"/>
      <mention mentionpersonId="{369C6EE7-C103-4884-82DD-92D27019D9DE}" mentionId="{21381557-5AAD-49A8-92DC-FD7F569B54FD}" startIndex="547" length="14"/>
      <mention mentionpersonId="{511883EB-28F4-4B39-8C9D-4113A476B85A}" mentionId="{8DA88435-CDB3-4185-94D6-E5A95947CC72}" startIndex="562" length="19"/>
    </mentions>
  </threadedComment>
  <threadedComment ref="T12" dT="2024-04-28T11:20:42.81" personId="{364BA8DB-4BE9-48F1-92E7-0292FACAB22C}" id="{D713680E-560E-4E50-9D8C-5B1669143253}" parentId="{DE14F520-1804-4329-AEBC-1C93CF86978C}">
    <text>The activity is not canceled. A specialized department in GAM will handle it, and it has been mutually agreed with GAM that the activity budget will be reallocated to support the development of the urban community garden within the "Garden of Excellence" in the Al Muqabalayn District of Amman. This adjustment is prompted by the anticipated price rise in the construction of the urban community garden.</text>
  </threadedComment>
  <threadedComment ref="P13" dT="2023-12-07T11:46:44.80" personId="{53AFEEEF-32F8-417D-9BAA-8BC9F73488C8}" id="{8A0AC939-10C7-4BCE-ABB7-045C22D7E3F8}">
    <text xml:space="preserve">@Rana Saleh @Ali Alkayed a brief discuss is needed to understand the activity. 
2) Land selection and acquisition, completing construction work, and operationalizing the market: all these can be done in two months?  
3) What does food production means here? Are you meaning food processing? What sort of tasks it will involve? All these can be completed in two months (while it is at EoI level at this moment)?
</text>
    <mentions>
      <mention mentionpersonId="{CF4FA06F-F001-4C8B-8BF2-8D8643204CC1}" mentionId="{C8EEEA3E-64E1-4822-A628-0FB98146A3F4}" startIndex="0" length="11"/>
      <mention mentionpersonId="{CA4CB161-3292-49D2-AC83-D87A0BBA5F2C}" mentionId="{A2379C0A-BC46-4FB9-BAED-D08450D45F44}" startIndex="12" length="12"/>
    </mentions>
  </threadedComment>
  <threadedComment ref="P13" dT="2023-12-11T09:20:10.89" personId="{364BA8DB-4BE9-48F1-92E7-0292FACAB22C}" id="{6D992041-0047-498E-BC22-42BF1767BC57}" parentId="{8A0AC939-10C7-4BCE-ABB7-045C22D7E3F8}">
    <text xml:space="preserve">sorry, it is food processing. </text>
  </threadedComment>
  <threadedComment ref="P13" dT="2023-12-11T10:03:15.54" personId="{364BA8DB-4BE9-48F1-92E7-0292FACAB22C}" id="{CAC4629D-6CEF-4418-8863-8F4F187C2521}" parentId="{8A0AC939-10C7-4BCE-ABB7-045C22D7E3F8}">
    <text>2) No land acquisition, Greater Amman Municipality will offer the land. The structure will be simple structure (e.g. kiosk)
3) food processing for the figs (Jam, dried fig), the EOI is under review.</text>
  </threadedComment>
  <threadedComment ref="Y13" dT="2024-07-21T13:42:39.61" personId="{53AFEEEF-32F8-417D-9BAA-8BC9F73488C8}" id="{369DAA96-4076-40D7-8710-E2031BA47C13}">
    <text>@Sami Tarabieh @Ali Alkayed 
1) Check the text to make sure it is correct.
2) If the plan nursery was completed in the last quarter (Q1, 2003) please mention that specifically
3) As we discussed earlier please clarify if the food processing facility was included in the original work plan. If not then mention that specifically in the text. Otherwise you have to provide an explanation where have you channeled the budget approved for the food processing facility.
4) Mention the area of lands for the nursery and fig markets. Mention land ownership and if you had to make any arrangement or get approval or transfer of the land for this activity.</text>
    <mentions>
      <mention mentionpersonId="{6882704C-A12B-4701-9D47-634343709855}" mentionId="{47AC0560-608D-4B7F-B925-2D146335F801}" startIndex="0" length="14"/>
      <mention mentionpersonId="{CA4CB161-3292-49D2-AC83-D87A0BBA5F2C}" mentionId="{607AACA6-D048-4125-9851-C1313C092B29}" startIndex="15" length="12"/>
    </mentions>
  </threadedComment>
  <threadedComment ref="Y13" dT="2024-07-23T20:13:36.93" personId="{364BA8DB-4BE9-48F1-92E7-0292FACAB22C}" id="{3CD7AFAC-14EE-43F8-8137-30B3FBB640F7}" parentId="{369DAA96-4076-40D7-8710-E2031BA47C13}">
    <text>Done</text>
  </threadedComment>
  <threadedComment ref="Y14" dT="2024-07-21T14:02:24.17" personId="{53AFEEEF-32F8-417D-9BAA-8BC9F73488C8}" id="{F9C23A1E-5A32-41A8-9658-9870D3A72C25}">
    <text>@Sami Tarabieh @Ali Alkayed please check the text and make sure it is correct. Mention approximate number of seedlings and the number of species for urban community garden. Also mention the area of the garden.</text>
    <mentions>
      <mention mentionpersonId="{6882704C-A12B-4701-9D47-634343709855}" mentionId="{F6D8AFAA-C9A1-444E-B802-F245A117288F}" startIndex="0" length="14"/>
      <mention mentionpersonId="{CA4CB161-3292-49D2-AC83-D87A0BBA5F2C}" mentionId="{CAA2F64B-82A5-4DB4-89E0-AC58A27DA96A}" startIndex="15" length="12"/>
    </mentions>
  </threadedComment>
  <threadedComment ref="Y14" dT="2024-07-23T20:13:58.06" personId="{364BA8DB-4BE9-48F1-92E7-0292FACAB22C}" id="{C9D2C350-FA13-491D-8A67-6623364D32BE}" parentId="{F9C23A1E-5A32-41A8-9658-9870D3A72C25}">
    <text>Done</text>
  </threadedComment>
  <threadedComment ref="Y15" dT="2024-07-21T14:12:12.10" personId="{53AFEEEF-32F8-417D-9BAA-8BC9F73488C8}" id="{F08E925D-C18B-46A6-801C-9E2CBC19FC6E}">
    <text>@Sami Tarabieh @Ali Alkayed  Review the text, mention the size /area of the forest. All the areas in the report should be written using the same type of unit (decimal or acres or square meters) Mention specifically if the activity was completed in any previous quarter. (Q3, 2023 or Q1, 2024)</text>
    <mentions>
      <mention mentionpersonId="{6882704C-A12B-4701-9D47-634343709855}" mentionId="{3300C08E-46F0-4B45-983A-59739A620A40}" startIndex="0" length="14"/>
      <mention mentionpersonId="{CA4CB161-3292-49D2-AC83-D87A0BBA5F2C}" mentionId="{17054E2F-B21E-4371-AA36-40515BF1E055}" startIndex="15" length="12"/>
    </mentions>
  </threadedComment>
  <threadedComment ref="Y15" dT="2024-07-23T20:14:45.86" personId="{364BA8DB-4BE9-48F1-92E7-0292FACAB22C}" id="{2B16FC5A-E222-4034-AEA5-2E30E3AE2649}" parentId="{F08E925D-C18B-46A6-801C-9E2CBC19FC6E}">
    <text>Done</text>
  </threadedComment>
  <threadedComment ref="Y16" dT="2024-07-21T14:13:22.91" personId="{53AFEEEF-32F8-417D-9BAA-8BC9F73488C8}" id="{9A1FD095-21D5-4487-AC76-B9A6A3C02EA5}">
    <text>@Sami Tarabieh @Ali Alkayed Please check the text and make sure it is correct.</text>
    <mentions>
      <mention mentionpersonId="{6882704C-A12B-4701-9D47-634343709855}" mentionId="{3D074D5C-90E8-4C9F-95DE-DD8C7F855105}" startIndex="0" length="14"/>
      <mention mentionpersonId="{CA4CB161-3292-49D2-AC83-D87A0BBA5F2C}" mentionId="{6FE15D44-C00E-469C-BB05-904AF0FF02B3}" startIndex="15" length="12"/>
    </mentions>
  </threadedComment>
  <threadedComment ref="Y16" dT="2024-07-23T20:15:19.08" personId="{364BA8DB-4BE9-48F1-92E7-0292FACAB22C}" id="{0742B0CD-E459-47EF-8666-BC21D02C7BCF}" parentId="{9A1FD095-21D5-4487-AC76-B9A6A3C02EA5}">
    <text>Done</text>
  </threadedComment>
  <threadedComment ref="Y17" dT="2024-07-21T13:20:35.04" personId="{53AFEEEF-32F8-417D-9BAA-8BC9F73488C8}" id="{851260E2-3F6F-45CE-AADF-A6E205C5BF32}">
    <text>@Sami Tarabieh @Ali Alkayed Check the modified text, if needs further correct please do that inside the progress box.</text>
    <mentions>
      <mention mentionpersonId="{6882704C-A12B-4701-9D47-634343709855}" mentionId="{EC1AF735-9A40-451B-ADAC-7CB7C1F6F883}" startIndex="0" length="14"/>
      <mention mentionpersonId="{CA4CB161-3292-49D2-AC83-D87A0BBA5F2C}" mentionId="{7070373B-1D16-482C-98F5-64441DA40B17}" startIndex="15" length="12"/>
    </mentions>
  </threadedComment>
  <threadedComment ref="Y17" dT="2024-07-23T20:15:31.83" personId="{364BA8DB-4BE9-48F1-92E7-0292FACAB22C}" id="{36B0833B-2A4B-4E4E-9975-E7FE1810D3A7}" parentId="{851260E2-3F6F-45CE-AADF-A6E205C5BF32}">
    <text>Done</text>
  </threadedComment>
  <threadedComment ref="P18" dT="2023-12-07T11:49:55.30" personId="{53AFEEEF-32F8-417D-9BAA-8BC9F73488C8}" id="{D084F4F9-085F-4B45-B2D0-FA92E2530CCC}">
    <text>@Ali Alkayed specify month Jan or Feb?</text>
    <mentions>
      <mention mentionpersonId="{CA4CB161-3292-49D2-AC83-D87A0BBA5F2C}" mentionId="{B8D97AAE-5DDF-4135-9324-25A9A80EEE72}" startIndex="0" length="12"/>
    </mentions>
  </threadedComment>
  <threadedComment ref="P18" dT="2023-12-08T18:44:21.07" personId="{364BA8DB-4BE9-48F1-92E7-0292FACAB22C}" id="{91F2296B-2432-4571-8495-10883B4A65D5}" parentId="{D084F4F9-085F-4B45-B2D0-FA92E2530CCC}">
    <text>Feb &amp; Mar</text>
  </threadedComment>
  <threadedComment ref="X18" dT="2024-07-21T13:14:11.49" personId="{53AFEEEF-32F8-417D-9BAA-8BC9F73488C8}" id="{E1F4FB01-3EE6-4988-961A-62CD6A4E6C92}">
    <text>@Sami Tarabieh @Ali Alkayed Please select the correct status for the activity as the progress statement says it is not done yet</text>
    <mentions>
      <mention mentionpersonId="{6882704C-A12B-4701-9D47-634343709855}" mentionId="{931DBBC0-B98C-4CB2-9B48-8D5FB43A9FB3}" startIndex="0" length="14"/>
      <mention mentionpersonId="{CA4CB161-3292-49D2-AC83-D87A0BBA5F2C}" mentionId="{BCE5AE3D-DDCF-451B-8D3B-585B70C43F05}" startIndex="15" length="12"/>
    </mentions>
  </threadedComment>
  <threadedComment ref="Y18" dT="2024-07-21T13:15:21.92" personId="{53AFEEEF-32F8-417D-9BAA-8BC9F73488C8}" id="{470FD955-84BE-43CF-BA2D-8C2B636DEF71}">
    <text>@Sami Tarabieh @Ali Alkayed please write the progress correctly, e.g., preparation for the activity is under way and expected to be held in August, 2024</text>
    <mentions>
      <mention mentionpersonId="{6882704C-A12B-4701-9D47-634343709855}" mentionId="{4FFC814D-71CD-4419-849F-D9B3D0F4B11D}" startIndex="0" length="14"/>
      <mention mentionpersonId="{CA4CB161-3292-49D2-AC83-D87A0BBA5F2C}" mentionId="{DC1317BC-0917-452F-98BD-E145EFFBA579}" startIndex="15" length="12"/>
    </mentions>
  </threadedComment>
  <threadedComment ref="Y18" dT="2024-07-23T20:15:42.31" personId="{364BA8DB-4BE9-48F1-92E7-0292FACAB22C}" id="{8C5EA187-B846-4E09-99DE-C397E3DD9C3F}" parentId="{470FD955-84BE-43CF-BA2D-8C2B636DEF71}">
    <text>Done</text>
  </threadedComment>
  <threadedComment ref="P19" dT="2023-12-07T11:49:59.72" personId="{53AFEEEF-32F8-417D-9BAA-8BC9F73488C8}" id="{280FE047-6EFD-4C7B-A23C-03E05E9B04FD}">
    <text>@Ali Alkayed specify month Jan or Feb?</text>
    <mentions>
      <mention mentionpersonId="{CA4CB161-3292-49D2-AC83-D87A0BBA5F2C}" mentionId="{1C78D1B1-E8E6-44C3-AC23-C60929BA7635}" startIndex="0" length="12"/>
    </mentions>
  </threadedComment>
  <threadedComment ref="P19" dT="2023-12-08T18:45:11.76" personId="{364BA8DB-4BE9-48F1-92E7-0292FACAB22C}" id="{5E3AC5C3-DFD0-4607-A77A-C43F7874B3BF}" parentId="{280FE047-6EFD-4C7B-A23C-03E05E9B04FD}">
    <text>Mar</text>
  </threadedComment>
  <threadedComment ref="X19" dT="2024-07-21T13:12:35.51" personId="{53AFEEEF-32F8-417D-9BAA-8BC9F73488C8}" id="{C574F30B-BC9C-472B-9FAD-8DEC794DCC6D}">
    <text>@Sami Tarabieh @Ali Alkayed please identify status of the activity</text>
    <mentions>
      <mention mentionpersonId="{6882704C-A12B-4701-9D47-634343709855}" mentionId="{3807D334-28DA-4D53-BC09-2866474D8E77}" startIndex="0" length="14"/>
      <mention mentionpersonId="{CA4CB161-3292-49D2-AC83-D87A0BBA5F2C}" mentionId="{04E002E4-A93F-48D5-9624-AFE25F622486}" startIndex="15" length="12"/>
    </mentions>
  </threadedComment>
  <threadedComment ref="Y19" dT="2024-07-21T13:13:26.01" personId="{53AFEEEF-32F8-417D-9BAA-8BC9F73488C8}" id="{C57A0D28-5B92-4408-806F-90F0F4FF0DFD}">
    <text>@Sami Tarabieh @Ali Alkayed please check if the modified text is correct. If it needs any further modification then please do that in the main text instead of replying to this comment.</text>
    <mentions>
      <mention mentionpersonId="{6882704C-A12B-4701-9D47-634343709855}" mentionId="{1CB6C89A-4175-4329-808F-9DD8090027D5}" startIndex="0" length="14"/>
      <mention mentionpersonId="{CA4CB161-3292-49D2-AC83-D87A0BBA5F2C}" mentionId="{67D5F9E0-1601-4CEB-A54E-ABC7FF9B1F7A}" startIndex="15" length="12"/>
    </mentions>
  </threadedComment>
  <threadedComment ref="Y19" dT="2024-07-23T20:15:52.45" personId="{364BA8DB-4BE9-48F1-92E7-0292FACAB22C}" id="{BF052B4E-8FBF-428A-A891-C90172EF8269}" parentId="{C57A0D28-5B92-4408-806F-90F0F4FF0DFD}">
    <text>Done</text>
  </threadedComment>
</ThreadedComments>
</file>

<file path=xl/threadedComments/threadedComment7.xml><?xml version="1.0" encoding="utf-8"?>
<ThreadedComments xmlns="http://schemas.microsoft.com/office/spreadsheetml/2018/threadedcomments" xmlns:x="http://schemas.openxmlformats.org/spreadsheetml/2006/main">
  <threadedComment ref="T2" dT="2024-04-21T12:22:21.59" personId="{53AFEEEF-32F8-417D-9BAA-8BC9F73488C8}" id="{9D90BE6A-1FE3-48D1-AE44-7C8C3F46A41F}">
    <text>@Ahmad Altarawnah @Luma Abbadi the folder is empty. Please click the link : Upload Files here to upload all the final documents naming them properly</text>
    <mentions>
      <mention mentionpersonId="{6E29FAD0-A598-47AF-A8BD-7DB919813968}" mentionId="{F185BEEB-C4C6-41C0-97C6-EB9549481F88}" startIndex="0" length="17"/>
      <mention mentionpersonId="{115A0B43-2871-4F11-9855-E44B86996489}" mentionId="{EA9BB753-DD5E-417C-B0A2-DE893F85EB72}" startIndex="18" length="12"/>
    </mentions>
  </threadedComment>
  <threadedComment ref="AI2" dT="2024-07-21T10:03:45.04" personId="{53AFEEEF-32F8-417D-9BAA-8BC9F73488C8}" id="{C95C123C-715B-4E11-8FF2-CD0020FECA00}">
    <text>@Ahmad Altarawnah @Luma Abbadi please upload all the deliverable documents here. 
Click the link. If it does not work try to click the link at same time clicking Alt+Ctrl or Shift+Ctrl
Name and number the products in the folder according to the deliverables.</text>
    <mentions>
      <mention mentionpersonId="{6E29FAD0-A598-47AF-A8BD-7DB919813968}" mentionId="{BC78A000-0B31-4313-A470-A26828CA245B}" startIndex="0" length="17"/>
      <mention mentionpersonId="{115A0B43-2871-4F11-9855-E44B86996489}" mentionId="{FDFB9A08-4F8B-4992-B0B5-74E4C995DBAF}" startIndex="18" length="12"/>
    </mentions>
  </threadedComment>
  <threadedComment ref="AO3" dT="2024-10-27T07:44:08.43" personId="{53AFEEEF-32F8-417D-9BAA-8BC9F73488C8}" id="{00A91DB3-CD5F-461F-A502-DD000641F0F6}">
    <text xml:space="preserve">@Ahmad Altarawnah please provide figures for all the activities/cells under this column </text>
    <mentions>
      <mention mentionpersonId="{6E29FAD0-A598-47AF-A8BD-7DB919813968}" mentionId="{D7DF1AB1-7290-4F9D-AC9F-A3AF01A77EE7}" startIndex="0" length="17"/>
    </mentions>
  </threadedComment>
  <threadedComment ref="W4" dT="2024-07-21T07:50:10.39" personId="{53AFEEEF-32F8-417D-9BAA-8BC9F73488C8}" id="{A8116A7E-5C23-45FD-850A-FD672C97424B}" done="1">
    <text>@Ahmad Altarawnah @Luma Abbadi @Rana Saleh Please provide the total 2023 costs for all activities in this work plan that were spent on last year. Fill in all applicable cells in this column. If you do not fill in applicable cells in this column then that will result in a balance discrepancy. Please notice that the balance for this activity is 60K but you have possibly already spent out the fund. So you have to provide these figures again and again in each quarterly report (just by copying and pasting).</text>
    <mentions>
      <mention mentionpersonId="{6E29FAD0-A598-47AF-A8BD-7DB919813968}" mentionId="{A95A0E97-5325-4024-BC40-DE2D4BA699C0}" startIndex="0" length="17"/>
      <mention mentionpersonId="{115A0B43-2871-4F11-9855-E44B86996489}" mentionId="{BC72FF29-1C0E-4F5F-B3EE-44B0C17287F2}" startIndex="18" length="12"/>
      <mention mentionpersonId="{CF4FA06F-F001-4C8B-8BF2-8D8643204CC1}" mentionId="{E11FB6DA-211B-484E-B9BB-3C760A7A3E01}" startIndex="31" length="11"/>
    </mentions>
  </threadedComment>
  <threadedComment ref="W4" dT="2024-07-30T08:49:17.90" personId="{53AFEEEF-32F8-417D-9BAA-8BC9F73488C8}" id="{0DBBE95C-EB81-410F-8562-2C5256BB9CFE}" parentId="{A8116A7E-5C23-45FD-850A-FD672C97424B}">
    <text>Done</text>
  </threadedComment>
  <threadedComment ref="X4" dT="2024-07-21T08:02:16.65" personId="{53AFEEEF-32F8-417D-9BAA-8BC9F73488C8}" id="{14AAE1C0-DD62-4396-803A-FB2C484489A4}">
    <text>@Ahmad Altarawnah @Luma Abbadi  Please provide the total 2024 costs for all activities in this work plan that were spent on last year. Fill in all applicable cells in this column. If you do not fill in applicable cells in this column then that will result in a balance discrepancy. Please notice that the balance for this activity is 60K but you have possibly already spent out the fund. So you have to provide these figures again and again in each quarterly report (just by copying and pasting).</text>
    <mentions>
      <mention mentionpersonId="{6E29FAD0-A598-47AF-A8BD-7DB919813968}" mentionId="{1E71CE7C-2D6B-4D35-B91F-80D2129333A1}" startIndex="0" length="17"/>
      <mention mentionpersonId="{115A0B43-2871-4F11-9855-E44B86996489}" mentionId="{E8475B6B-74B1-4DA9-AA86-4C3B5E3AB78B}" startIndex="18" length="12"/>
    </mentions>
  </threadedComment>
  <threadedComment ref="Y4" dT="2024-07-21T08:15:44.44" personId="{53AFEEEF-32F8-417D-9BAA-8BC9F73488C8}" id="{4AD03B59-E5B2-4EF2-BF1F-1F83FC588C74}">
    <text>@Ahmad Altarawnah @Luma Abbadi Please indicate if there was any obligation (fund commitment) for any activity in the reporting quarter. Otherwise, it will result in a balance discrepancy. Please fill out all the applicable cells in this column every quarter. </text>
    <mentions>
      <mention mentionpersonId="{6E29FAD0-A598-47AF-A8BD-7DB919813968}" mentionId="{DEDD3966-43A2-495C-83A1-B227A9B8C611}" startIndex="0" length="17"/>
      <mention mentionpersonId="{115A0B43-2871-4F11-9855-E44B86996489}" mentionId="{2CED0F7F-158F-4471-96F3-F902CE6A79EE}" startIndex="18" length="12"/>
    </mentions>
  </threadedComment>
  <threadedComment ref="AA4" dT="2024-07-21T08:16:44.99" personId="{53AFEEEF-32F8-417D-9BAA-8BC9F73488C8}" id="{78A28354-001A-47DD-B75E-E6626E48AB22}">
    <text>@Ahmad Altarawnah @Luma Abbadi  @Rana Saleh   Is this 60K still unspent? If not, then it is being shown as you have not filled in the column W, X, Y. Please check all the cells below in this column and correct those where applicable</text>
    <mentions>
      <mention mentionpersonId="{6E29FAD0-A598-47AF-A8BD-7DB919813968}" mentionId="{DB3DD830-9A61-4785-82D9-596DD6F782B2}" startIndex="0" length="17"/>
      <mention mentionpersonId="{115A0B43-2871-4F11-9855-E44B86996489}" mentionId="{78EEC71B-AB86-4262-BC34-9BF1D43B86A6}" startIndex="18" length="12"/>
      <mention mentionpersonId="{CF4FA06F-F001-4C8B-8BF2-8D8643204CC1}" mentionId="{0A8A31FC-363C-46A2-8542-A235487F229C}" startIndex="32" length="11"/>
    </mentions>
  </threadedComment>
  <threadedComment ref="AB4" dT="2024-07-21T08:26:42.63" personId="{53AFEEEF-32F8-417D-9BAA-8BC9F73488C8}" id="{C8CD45DF-ECDC-42BC-86DA-EA536D0DEFB8}">
    <text>@Ahmad Altarawnah @Luma Abbadi @Rana Saleh 
The statement is at the activity level and not result-oriented.
Please mention, i) why the deliverable was taken/objective, ii) what was done (activities) to generate the deliverable, iii) what the deliverable will contribute to? Why the deliverable is important for the Ma'an governorate and/or to implement NDC/NAP or any governorate level plan or strategy.
As the first sentence, you can write that this deliverable was generated in Q1, 2024</text>
    <mentions>
      <mention mentionpersonId="{6E29FAD0-A598-47AF-A8BD-7DB919813968}" mentionId="{2F81CF7D-9A59-4B0E-9D92-ED0101A37D11}" startIndex="0" length="17"/>
      <mention mentionpersonId="{115A0B43-2871-4F11-9855-E44B86996489}" mentionId="{46C6F447-BC95-4B32-B917-4B37E8138DE4}" startIndex="18" length="12"/>
      <mention mentionpersonId="{CF4FA06F-F001-4C8B-8BF2-8D8643204CC1}" mentionId="{7FD5DD1C-E7E9-4683-85B5-7A374323A8DD}" startIndex="31" length="11"/>
    </mentions>
  </threadedComment>
  <threadedComment ref="AC4" dT="2024-07-21T09:58:01.04" personId="{53AFEEEF-32F8-417D-9BAA-8BC9F73488C8}" id="{E5446A3F-9BB0-449D-B5FF-53DDCCD9572A}">
    <text>@Ahmad Altarawnah @Luma Abbadi please provide the number even if you have already provided that in the previous quarterly report.</text>
    <mentions>
      <mention mentionpersonId="{6E29FAD0-A598-47AF-A8BD-7DB919813968}" mentionId="{409366FD-FF3C-4879-BE5A-C9AFDD552D7F}" startIndex="0" length="17"/>
      <mention mentionpersonId="{115A0B43-2871-4F11-9855-E44B86996489}" mentionId="{4CC1F55B-338C-49DE-99E2-91D4F4D5AB48}" startIndex="18" length="12"/>
    </mentions>
  </threadedComment>
  <threadedComment ref="AD4" dT="2024-07-21T09:58:10.37" personId="{53AFEEEF-32F8-417D-9BAA-8BC9F73488C8}" id="{289300F8-B113-4134-BDEA-281FE5AAFC34}">
    <text>@Ahmad Altarawnah @Luma Abbadi please provide the number even if you have already provided that in the previous quarterly report.</text>
    <mentions>
      <mention mentionpersonId="{6E29FAD0-A598-47AF-A8BD-7DB919813968}" mentionId="{EADD7CD9-8918-4CB4-B819-F5E965044365}" startIndex="0" length="17"/>
      <mention mentionpersonId="{115A0B43-2871-4F11-9855-E44B86996489}" mentionId="{16AC75FB-85CC-40A8-A16A-59997933B055}" startIndex="18" length="12"/>
    </mentions>
  </threadedComment>
  <threadedComment ref="AE4" dT="2024-07-21T09:58:14.43" personId="{53AFEEEF-32F8-417D-9BAA-8BC9F73488C8}" id="{685BCA23-3A4B-4D4C-9556-73CDC0823EDF}">
    <text>@Ahmad Altarawnah @Luma Abbadi please provide the number even if you have already provided that in the previous quarterly report.</text>
    <mentions>
      <mention mentionpersonId="{6E29FAD0-A598-47AF-A8BD-7DB919813968}" mentionId="{6F7CA30F-CA65-4CE9-A898-4228658BFAB1}" startIndex="0" length="17"/>
      <mention mentionpersonId="{115A0B43-2871-4F11-9855-E44B86996489}" mentionId="{57E39969-A691-4F75-95A3-46FBE5CB250C}" startIndex="18" length="12"/>
    </mentions>
  </threadedComment>
  <threadedComment ref="AF4" dT="2024-07-21T09:58:20.24" personId="{53AFEEEF-32F8-417D-9BAA-8BC9F73488C8}" id="{9FA9D4C5-7FCA-43F8-807F-88EF961445B5}">
    <text>@Ahmad Altarawnah @Luma Abbadi please provide the number even if you have already provided that in the previous quarterly report.</text>
    <mentions>
      <mention mentionpersonId="{6E29FAD0-A598-47AF-A8BD-7DB919813968}" mentionId="{6EE7200F-3DF4-408B-9DCD-BBA5DF6DE338}" startIndex="0" length="17"/>
      <mention mentionpersonId="{115A0B43-2871-4F11-9855-E44B86996489}" mentionId="{F314D120-ECF3-4422-995E-04941B7A137B}" startIndex="18" length="12"/>
    </mentions>
  </threadedComment>
  <threadedComment ref="AG4" dT="2024-07-21T09:58:27.01" personId="{53AFEEEF-32F8-417D-9BAA-8BC9F73488C8}" id="{043AE3F1-39EE-41D6-A168-CD6ADFBBB192}">
    <text>@Ahmad Altarawnah @Luma Abbadi please provide the number even if you have already provided that in the previous quarterly report.</text>
    <mentions>
      <mention mentionpersonId="{6E29FAD0-A598-47AF-A8BD-7DB919813968}" mentionId="{ADF62109-CCF8-4669-BFD8-894171B571B5}" startIndex="0" length="17"/>
      <mention mentionpersonId="{115A0B43-2871-4F11-9855-E44B86996489}" mentionId="{0BFF660C-C1BD-459F-BB9B-AF11A4F7D3B6}" startIndex="18" length="12"/>
    </mentions>
  </threadedComment>
  <threadedComment ref="AH4" dT="2024-07-21T09:58:05.24" personId="{53AFEEEF-32F8-417D-9BAA-8BC9F73488C8}" id="{E98C795A-B405-4F71-A2CF-6D1EB5BE9F91}">
    <text>@Ahmad Altarawnah @Luma Abbadi please provide the number even if you have already provided that in the previous quarterly report.</text>
    <mentions>
      <mention mentionpersonId="{6E29FAD0-A598-47AF-A8BD-7DB919813968}" mentionId="{D2E4509E-A7BA-472E-9A7F-1AE247DA9B01}" startIndex="0" length="17"/>
      <mention mentionpersonId="{115A0B43-2871-4F11-9855-E44B86996489}" mentionId="{0F0D4F9A-D61A-48A0-AE91-E8C373A8CCE3}" startIndex="18" length="12"/>
    </mentions>
  </threadedComment>
  <threadedComment ref="AL4" dT="2024-07-21T07:50:10.39" personId="{53AFEEEF-32F8-417D-9BAA-8BC9F73488C8}" id="{118C36EB-A247-4F15-AD02-DC89596DA179}" done="1">
    <text>@Ahmad Altarawnah @Luma Abbadi @Rana Saleh Please provide the total 2023 costs for all activities in this work plan that were spent on last year. Fill in all applicable cells in this column. If you do not fill in applicable cells in this column then that will result in a balance discrepancy. Please notice that the balance for this activity is 60K but you have possibly already spent out the fund. So you have to provide these figures again and again in each quarterly report (just by copying and pasting).</text>
    <mentions>
      <mention mentionpersonId="{6E29FAD0-A598-47AF-A8BD-7DB919813968}" mentionId="{632E3121-4437-4D6C-876A-696DAAC0FAFD}" startIndex="0" length="17"/>
      <mention mentionpersonId="{115A0B43-2871-4F11-9855-E44B86996489}" mentionId="{266459D1-4D69-45DA-B9D9-08829986C39A}" startIndex="18" length="12"/>
      <mention mentionpersonId="{CF4FA06F-F001-4C8B-8BF2-8D8643204CC1}" mentionId="{FB0A2737-4316-4D41-8006-AC683D00565D}" startIndex="31" length="11"/>
    </mentions>
  </threadedComment>
  <threadedComment ref="AL4" dT="2024-07-30T08:49:17.90" personId="{53AFEEEF-32F8-417D-9BAA-8BC9F73488C8}" id="{D3FE0FA0-4AF6-42A8-B3D2-9FB2DF5178BB}" parentId="{118C36EB-A247-4F15-AD02-DC89596DA179}">
    <text>Done</text>
  </threadedComment>
  <threadedComment ref="AM4" dT="2024-07-21T08:02:16.65" personId="{53AFEEEF-32F8-417D-9BAA-8BC9F73488C8}" id="{C14CBC1A-C3D1-4C18-9D75-D335F5A8A47B}">
    <text>@Ahmad Altarawnah @Luma Abbadi  Please provide the total 2024 costs for all activities in this work plan that were spent on last year. Fill in all applicable cells in this column. If you do not fill in applicable cells in this column then that will result in a balance discrepancy. Please notice that the balance for this activity is 60K but you have possibly already spent out the fund. So you have to provide these figures again and again in each quarterly report (just by copying and pasting).</text>
    <mentions>
      <mention mentionpersonId="{6E29FAD0-A598-47AF-A8BD-7DB919813968}" mentionId="{D2A8D7DB-AAAB-4D14-8373-3EF87ECD7B5E}" startIndex="0" length="17"/>
      <mention mentionpersonId="{115A0B43-2871-4F11-9855-E44B86996489}" mentionId="{49969ADE-4273-4282-8878-52496A5CE7E9}" startIndex="18" length="12"/>
    </mentions>
  </threadedComment>
  <threadedComment ref="AQ4" dT="2024-11-26T07:48:17.28" personId="{53AFEEEF-32F8-417D-9BAA-8BC9F73488C8}" id="{375C96F2-EAAF-4DFE-A77B-6E7977647B75}">
    <text>@Ahmad Altarawnah @Luma Abbadi As requested earlier. Please mention specifically in which quarter in 2023 the deliverable was completed. Then provide a result orientated statement for the total progress (What were done as part of the deliverable and what will be the bigger picture impacts or the results of the Deliverable).</text>
    <mentions>
      <mention mentionpersonId="{6E29FAD0-A598-47AF-A8BD-7DB919813968}" mentionId="{9B12B989-696C-42D5-B760-4D7DBBFB7786}" startIndex="0" length="17"/>
      <mention mentionpersonId="{115A0B43-2871-4F11-9855-E44B86996489}" mentionId="{117BB7EE-BE6C-4AA0-A9C8-7046B2E3BE51}" startIndex="18" length="12"/>
    </mentions>
  </threadedComment>
  <threadedComment ref="AQ4" dT="2024-12-04T10:35:53.60" personId="{2A63E66D-67DD-4F28-8A22-0221C8A2676A}" id="{90265A00-83EC-4879-AE65-C8B267F55D5B}" parentId="{375C96F2-EAAF-4DFE-A77B-6E7977647B75}">
    <text>Done</text>
  </threadedComment>
  <threadedComment ref="W5" dT="2024-07-21T08:29:55.43" personId="{53AFEEEF-32F8-417D-9BAA-8BC9F73488C8}" id="{518BB9D8-77B5-4287-9FD4-E6239AE76E11}">
    <text>@Ahmad Altarawnah @Luma Abbadi Please take note of the above comment for this all all other cells in this column</text>
    <mentions>
      <mention mentionpersonId="{6E29FAD0-A598-47AF-A8BD-7DB919813968}" mentionId="{59087129-6A66-46B9-B537-B1EC2AE97168}" startIndex="0" length="17"/>
      <mention mentionpersonId="{115A0B43-2871-4F11-9855-E44B86996489}" mentionId="{2734C6CF-2A58-407F-90A5-57583ADBA1CE}" startIndex="18" length="12"/>
    </mentions>
  </threadedComment>
  <threadedComment ref="X5" dT="2024-07-21T08:30:30.84" personId="{53AFEEEF-32F8-417D-9BAA-8BC9F73488C8}" id="{F538BBCC-31B1-49CE-A18F-EC27E8188479}">
    <text>@Ahmad Altarawnah @Luma Abbadi Please take note of the above comment for this all all other cells in this column</text>
    <mentions>
      <mention mentionpersonId="{6E29FAD0-A598-47AF-A8BD-7DB919813968}" mentionId="{F9EF8A7F-99F7-493B-81D7-2D493B7FCBDF}" startIndex="0" length="17"/>
      <mention mentionpersonId="{115A0B43-2871-4F11-9855-E44B86996489}" mentionId="{5FE0BB9F-FA6E-4716-ACCB-CAC322830B5C}" startIndex="18" length="12"/>
    </mentions>
  </threadedComment>
  <threadedComment ref="Y5" dT="2024-07-21T08:30:41.42" personId="{53AFEEEF-32F8-417D-9BAA-8BC9F73488C8}" id="{9D6D66FB-FE44-4BD4-87EE-374F157874CA}">
    <text>@Ahmad Altarawnah @Luma Abbadi Please take note of the above comment for this all all other cells in this column</text>
    <mentions>
      <mention mentionpersonId="{6E29FAD0-A598-47AF-A8BD-7DB919813968}" mentionId="{FDBA1800-A5EC-4725-B77D-28678BAD22EE}" startIndex="0" length="17"/>
      <mention mentionpersonId="{115A0B43-2871-4F11-9855-E44B86996489}" mentionId="{7425EE03-4B53-4250-A565-C0D191E27C94}" startIndex="18" length="12"/>
    </mentions>
  </threadedComment>
  <threadedComment ref="AA5" dT="2024-07-21T08:30:53.20" personId="{53AFEEEF-32F8-417D-9BAA-8BC9F73488C8}" id="{E23BA4EC-FFBF-4A22-A958-D7145ECE90E5}">
    <text>@Ahmad Altarawnah @Luma Abbadi Please take note of the above comment for this all all other cells in this column</text>
    <mentions>
      <mention mentionpersonId="{6E29FAD0-A598-47AF-A8BD-7DB919813968}" mentionId="{EDD72777-5B8C-4772-925D-AF66C46CA6E3}" startIndex="0" length="17"/>
      <mention mentionpersonId="{115A0B43-2871-4F11-9855-E44B86996489}" mentionId="{7B3FCB0B-892C-4214-941C-221F4ADE13D0}" startIndex="18" length="12"/>
    </mentions>
  </threadedComment>
  <threadedComment ref="AB5" dT="2024-07-21T09:30:09.66" personId="{53AFEEEF-32F8-417D-9BAA-8BC9F73488C8}" id="{30A42DED-18CA-461B-AAE5-6B1602832B3F}">
    <text>@Ahmad Altarawnah @Luma Abbadi @Rana Saleh 
1) This is the work of UNDP, even though it was done through an international consultant. The consultant can be mentioned but should not be highlighted. You can write a climate risk and vulnerability assessment and a water diagnostic assessment engaging a qualified international consultant (if you want, you can include their name too). Of course, this information should go under the previous deliverable (#1.1.1).
2) The information that you
have provided here is mostly related to the climate risk and vulnerability
assessment and the water diagnostic assessment, which should be mentioned in
the above cell (progress of deliverable # 1.1.1).
3) In this cell, please write:
i) why the resilience plan is important, ii) what actions were taken to develop
the resilience plan (e.g., based on the findings of the climate risk and
vulnerability assessment and the water diagnostic assessment), iii) how the
national or Ma’an government will use the resilience plan and what will be the
potential positive impacts of the plan. You can also mention the development of
project concepts using the plan.</text>
    <mentions>
      <mention mentionpersonId="{6E29FAD0-A598-47AF-A8BD-7DB919813968}" mentionId="{7DFE0B03-F62F-4380-A3E9-A9052B038A2A}" startIndex="0" length="17"/>
      <mention mentionpersonId="{115A0B43-2871-4F11-9855-E44B86996489}" mentionId="{062CEB5D-014E-4C37-8974-2A70C97A4B1E}" startIndex="18" length="12"/>
      <mention mentionpersonId="{CF4FA06F-F001-4C8B-8BF2-8D8643204CC1}" mentionId="{03BD6699-855E-4A31-8F1F-355D3D76E5B8}" startIndex="31" length="11"/>
    </mentions>
  </threadedComment>
  <threadedComment ref="AL5" dT="2024-07-21T08:29:55.43" personId="{53AFEEEF-32F8-417D-9BAA-8BC9F73488C8}" id="{9FB31B20-7215-4B73-90E8-F830C786134F}">
    <text>@Ahmad Altarawnah @Luma Abbadi Please take note of the above comment for this all all other cells in this column</text>
    <mentions>
      <mention mentionpersonId="{6E29FAD0-A598-47AF-A8BD-7DB919813968}" mentionId="{B63E6CF7-A919-4B3A-9066-7A8D36F3040C}" startIndex="0" length="17"/>
      <mention mentionpersonId="{115A0B43-2871-4F11-9855-E44B86996489}" mentionId="{7C51D5A7-4028-4180-9DED-F4D2509D44EA}" startIndex="18" length="12"/>
    </mentions>
  </threadedComment>
  <threadedComment ref="AM5" dT="2024-07-21T08:30:30.84" personId="{53AFEEEF-32F8-417D-9BAA-8BC9F73488C8}" id="{79B52239-BC5E-4FAF-8122-F430F84B7C9D}">
    <text>@Ahmad Altarawnah @Luma Abbadi Please take note of the above comment for this all all other cells in this column</text>
    <mentions>
      <mention mentionpersonId="{6E29FAD0-A598-47AF-A8BD-7DB919813968}" mentionId="{A0419893-CB5D-4C5B-B098-2C7E966CA9FD}" startIndex="0" length="17"/>
      <mention mentionpersonId="{115A0B43-2871-4F11-9855-E44B86996489}" mentionId="{F834734B-7B55-417A-849E-1E340C567D79}" startIndex="18" length="12"/>
    </mentions>
  </threadedComment>
  <threadedComment ref="AN5" dT="2024-07-21T08:30:41.42" personId="{53AFEEEF-32F8-417D-9BAA-8BC9F73488C8}" id="{6F8A8554-5432-4B36-8CD3-5C6B7D8A6EF2}">
    <text>@Ahmad Altarawnah @Luma Abbadi Please take note of the above comment for this all all other cells in this column</text>
    <mentions>
      <mention mentionpersonId="{6E29FAD0-A598-47AF-A8BD-7DB919813968}" mentionId="{18241080-D7E4-4CDA-A326-4F305826A24F}" startIndex="0" length="17"/>
      <mention mentionpersonId="{115A0B43-2871-4F11-9855-E44B86996489}" mentionId="{6F80EAB5-4990-4DE2-963D-94A9DCD3DA1C}" startIndex="18" length="12"/>
    </mentions>
  </threadedComment>
  <threadedComment ref="AP5" dT="2024-07-21T08:30:53.20" personId="{53AFEEEF-32F8-417D-9BAA-8BC9F73488C8}" id="{F556F7C6-219A-4C1F-8C5D-3EC9DC217D0D}">
    <text>@Ahmad Altarawnah @Luma Abbadi Please take note of the above comment for this all all other cells in this column</text>
    <mentions>
      <mention mentionpersonId="{6E29FAD0-A598-47AF-A8BD-7DB919813968}" mentionId="{C5DA825D-56E6-45CC-A20B-7B1829F23364}" startIndex="0" length="17"/>
      <mention mentionpersonId="{115A0B43-2871-4F11-9855-E44B86996489}" mentionId="{40FE4969-09CD-4E16-9B62-68EDA7A6C333}" startIndex="18" length="12"/>
    </mentions>
  </threadedComment>
  <threadedComment ref="AR5" dT="2024-10-27T07:45:05.22" personId="{53AFEEEF-32F8-417D-9BAA-8BC9F73488C8}" id="{6D88662D-0E60-4296-B550-B221798FC985}">
    <text>@Ahmad Altarawnah please provide the numbers for all the applicable activities</text>
    <mentions>
      <mention mentionpersonId="{6E29FAD0-A598-47AF-A8BD-7DB919813968}" mentionId="{6E9B7CFB-05C7-4F89-9609-9F2B643453A4}" startIndex="0" length="17"/>
    </mentions>
  </threadedComment>
  <threadedComment ref="AQ6" dT="2024-11-26T08:06:32.53" personId="{53AFEEEF-32F8-417D-9BAA-8BC9F73488C8}" id="{F94DD6AE-73F6-40A8-A600-E7AD7F939999}">
    <text xml:space="preserve">@Ahmad Altarawnah @Luma Abbadi 
i) Please revise the statement to clarify the sequence of information, specially the workshops and consultations, as the distinction between them is unclear. Present the information step by step. 
ii) Present what will be the expected results of this deliverable. How it will contribute to Mann's Climate Resilience?
</text>
    <mentions>
      <mention mentionpersonId="{6E29FAD0-A598-47AF-A8BD-7DB919813968}" mentionId="{8A1076B7-E112-4822-AF7E-F39C4B0663E5}" startIndex="0" length="17"/>
      <mention mentionpersonId="{115A0B43-2871-4F11-9855-E44B86996489}" mentionId="{0BDAA2AA-0499-4A7D-86DE-3B05CB0BF3B7}" startIndex="18" length="12"/>
    </mentions>
  </threadedComment>
  <threadedComment ref="AB8" dT="2024-07-21T09:38:31.61" personId="{53AFEEEF-32F8-417D-9BAA-8BC9F73488C8}" id="{BE164A61-526B-400A-9321-17CB1DFDE9E2}">
    <text xml:space="preserve">@Rana Saleh @Ahmad Altarawnah @Luma Abbadi
As per plan the training was supposed to focus on Implementation of the climate resilience plan, not assessing climate vulnerability or risk. The resilience plan was developed based on a climate risk and vulnerability assessment conducted by an international consultant in the previous quarter. Implementing the resilience plan is a responsibility of national and governorate-level governments.
Attn: @Nedal Alouran @Benjamin Basmaci @Rohini Kohli @Patricia Velasco </text>
    <mentions>
      <mention mentionpersonId="{CF4FA06F-F001-4C8B-8BF2-8D8643204CC1}" mentionId="{12D3CD40-FD5D-4E44-B2C9-7E33BE19D5DF}" startIndex="0" length="11"/>
      <mention mentionpersonId="{6E29FAD0-A598-47AF-A8BD-7DB919813968}" mentionId="{7960D1A8-04E1-443C-B889-2CD1D2D3A2E1}" startIndex="12" length="17"/>
      <mention mentionpersonId="{115A0B43-2871-4F11-9855-E44B86996489}" mentionId="{89E08F3C-24C4-4D03-8616-198B69BB3A2F}" startIndex="30" length="12"/>
      <mention mentionpersonId="{369C6EE7-C103-4884-82DD-92D27019D9DE}" mentionId="{AEB21C41-2B87-43D6-AD3D-1E0E068C08E0}" startIndex="444" length="14"/>
      <mention mentionpersonId="{B78BC700-B460-4043-83DC-06CEE429A4DB}" mentionId="{F765DED6-15E9-42FF-A4D2-A2346887FDA3}" startIndex="459" length="17"/>
      <mention mentionpersonId="{FBF49BFE-59D1-4BF0-A347-002510724F53}" mentionId="{6502A20D-27B5-417F-87AB-51183E6FF54F}" startIndex="477" length="13"/>
      <mention mentionpersonId="{1B2DB311-95E7-4A6F-BDAE-17E8BD6785A2}" mentionId="{89178153-170E-4FE0-B81E-C1D69D88E016}" startIndex="491" length="17"/>
    </mentions>
  </threadedComment>
  <threadedComment ref="AQ8" dT="2024-11-26T08:08:04.07" personId="{53AFEEEF-32F8-417D-9BAA-8BC9F73488C8}" id="{22BD29EA-F34A-492E-A26E-AC636EB27889}">
    <text>@Ahmad Altarawnah @Luma Abbadi As requested earlier, after the sentence on its completion period, please provide a result orientated statement for the total progress (What were done as part of the deliverable and what will be the bigger picture impacts or the results of the Deliverable).</text>
    <mentions>
      <mention mentionpersonId="{6E29FAD0-A598-47AF-A8BD-7DB919813968}" mentionId="{304E0737-EAE5-46FE-B560-0617F7B37805}" startIndex="0" length="17"/>
      <mention mentionpersonId="{115A0B43-2871-4F11-9855-E44B86996489}" mentionId="{50E3E33F-BCE5-4FDE-BA3E-2C68DA5DE56E}" startIndex="18" length="12"/>
    </mentions>
  </threadedComment>
  <threadedComment ref="AB9" dT="2024-07-21T09:42:36.18" personId="{53AFEEEF-32F8-417D-9BAA-8BC9F73488C8}" id="{1EB96BC1-CD3E-4487-B953-0F79912378FC}">
    <text xml:space="preserve">@Ahmad Altarawnah @Luma Abbadi Please mention how or why  have you decided to develop concept notes on these two topics? Who will use the concept notes to develop project sand implement the projects? What will be the potential benefits of the concept notes? </text>
    <mentions>
      <mention mentionpersonId="{6E29FAD0-A598-47AF-A8BD-7DB919813968}" mentionId="{1148E31B-068D-48C0-B72B-6A30559EC0BE}" startIndex="0" length="17"/>
      <mention mentionpersonId="{115A0B43-2871-4F11-9855-E44B86996489}" mentionId="{10D74F32-4E1A-40CA-B523-0F8F02674CC8}" startIndex="18" length="12"/>
    </mentions>
  </threadedComment>
  <threadedComment ref="AQ9" dT="2024-11-26T08:09:24.92" personId="{53AFEEEF-32F8-417D-9BAA-8BC9F73488C8}" id="{3C4582EA-3936-4A88-839D-FEF6087D8B98}">
    <text xml:space="preserve">@Ahmad Altarawnah @Luma Abbadi write more about the expected broader level impacts of each of the project proposals </text>
    <mentions>
      <mention mentionpersonId="{6E29FAD0-A598-47AF-A8BD-7DB919813968}" mentionId="{8987D01E-E962-49A7-8800-D6D13231AD30}" startIndex="0" length="17"/>
      <mention mentionpersonId="{115A0B43-2871-4F11-9855-E44B86996489}" mentionId="{24036FC6-DF86-4711-99E6-D95A3C0476D6}" startIndex="18" length="12"/>
    </mentions>
  </threadedComment>
  <threadedComment ref="AB10" dT="2024-07-21T09:53:42.89" personId="{53AFEEEF-32F8-417D-9BAA-8BC9F73488C8}" id="{295F6DAE-8375-4706-A4C1-31D3C18F42C0}">
    <text xml:space="preserve">@Rana Saleh @Ahmad Altarawnah @Luma Abbadi Please provide necessary information to explain why the activity could not be completed and how the fund was utilized </text>
    <mentions>
      <mention mentionpersonId="{CF4FA06F-F001-4C8B-8BF2-8D8643204CC1}" mentionId="{0B063E94-F86C-4EFB-B152-CF6761B9AC54}" startIndex="0" length="11"/>
      <mention mentionpersonId="{6E29FAD0-A598-47AF-A8BD-7DB919813968}" mentionId="{FA2FE4B5-95DB-4986-B130-3876BC0D9767}" startIndex="12" length="17"/>
      <mention mentionpersonId="{115A0B43-2871-4F11-9855-E44B86996489}" mentionId="{83BCC89D-CC12-4E3A-B44F-839F1194C666}" startIndex="30" length="12"/>
    </mentions>
  </threadedComment>
  <threadedComment ref="AK10" dT="2024-11-26T08:14:06.56" personId="{53AFEEEF-32F8-417D-9BAA-8BC9F73488C8}" id="{5A190BCD-27B7-4618-B161-1F5AF446905D}">
    <text xml:space="preserve">@Nedal Alouran @Rana Saleh @Benjamin Basmaci @Ahmad Altarawnah @Luma Abbadi When there is a need to modify or cancel or replace any deliverable or activity from the Climate Promise Approved work plan, prior discussion and approval is essential. @Claudia Ortiz @Rebecca Carman  </text>
    <mentions>
      <mention mentionpersonId="{369C6EE7-C103-4884-82DD-92D27019D9DE}" mentionId="{9175EE54-FC2D-4F30-AB35-538E606316A3}" startIndex="0" length="14"/>
      <mention mentionpersonId="{CF4FA06F-F001-4C8B-8BF2-8D8643204CC1}" mentionId="{94B9F116-33F4-41F4-BDD7-0509FF5425C8}" startIndex="15" length="11"/>
      <mention mentionpersonId="{B78BC700-B460-4043-83DC-06CEE429A4DB}" mentionId="{3985B043-BEFB-4815-AD54-35D750C60A40}" startIndex="27" length="17"/>
      <mention mentionpersonId="{6E29FAD0-A598-47AF-A8BD-7DB919813968}" mentionId="{169DF4A0-207A-427C-B598-B2A49A6833EA}" startIndex="45" length="17"/>
      <mention mentionpersonId="{115A0B43-2871-4F11-9855-E44B86996489}" mentionId="{D4A56A2C-843E-4587-8BF4-27102D9607B7}" startIndex="63" length="12"/>
      <mention mentionpersonId="{D1A5FE75-9E75-4A4D-9EEA-836A38A4183F}" mentionId="{CF857464-C417-43E4-9AC2-B20DFD6F5D49}" startIndex="245" length="14"/>
      <mention mentionpersonId="{C989BFDC-AFB5-4F85-8A47-AC72810E35BB}" mentionId="{8AF8A878-6FD1-4040-A191-6B4DC4FB2E28}" startIndex="260" length="15"/>
    </mentions>
  </threadedComment>
  <threadedComment ref="AK10" dT="2024-11-27T07:14:58.37" personId="{AD175442-A82A-40C4-A8D7-C053F3A94AEE}" id="{1E2DD8A3-543B-42C6-A49C-34BCDB49F346}" parentId="{5A190BCD-27B7-4618-B161-1F5AF446905D}">
    <text xml:space="preserve">@Abdullah Zahiruddin Ahmad The planned activity has not been canceled but has instead evolved into a series of impactful engagements, allowing for greater flexibility and efficiency. These include a meeting with government stakeholders in Ma’an on May 25, focusing on decentralized budgeting and donor coordination; a discussion with the City Climate Finance Facility under the World Bank on July 22; and a strategic session with key donors, including Mercy Corps, UNICEF, SDC, and GIZ, on September 25. This approach not only enriched the dialogue and broadened the scope of collaboration but also helped save time and address the challenges of aligning schedules with all donors. I have amended the status to completed </text>
    <mentions>
      <mention mentionpersonId="{3018DE0B-AB9E-4FFD-93B2-BE7C5BF20533}" mentionId="{7563ACDB-A564-4C47-B67C-2E7D5D720BAC}" startIndex="0" length="26"/>
    </mentions>
  </threadedComment>
  <threadedComment ref="AK10" dT="2024-11-27T07:32:46.72" personId="{53AFEEEF-32F8-417D-9BAA-8BC9F73488C8}" id="{4B62C362-F194-469D-ADB3-28A15B87B27D}" parentId="{5A190BCD-27B7-4618-B161-1F5AF446905D}">
    <text xml:space="preserve">Dear @Rana Saleh, thanks for updating the status of the activity. Any changes in the approved climate promise work plan needs prior discussion and approval, as UNDP is committed to the donor to deliver that. </text>
    <mentions>
      <mention mentionpersonId="{CF4FA06F-F001-4C8B-8BF2-8D8643204CC1}" mentionId="{C864B3BD-2B3B-400F-B7EA-BC56CE332578}" startIndex="5" length="11"/>
    </mentions>
  </threadedComment>
  <threadedComment ref="AB11" dT="2024-07-21T08:43:04.74" personId="{53AFEEEF-32F8-417D-9BAA-8BC9F73488C8}" id="{953D0C5A-599D-418D-B433-50F5B4662CE6}">
    <text>@Ahmad Altarawnah @Luma Abbadi @Rana Saleh For the Deliverables # 2.1.1 and 2.1.2 please write a one sentence note that implementation of these deliverables has just started under a new funding</text>
    <mentions>
      <mention mentionpersonId="{6E29FAD0-A598-47AF-A8BD-7DB919813968}" mentionId="{D09E80E6-52A7-4BB6-9FE8-067D5D8C74D9}" startIndex="0" length="17"/>
      <mention mentionpersonId="{115A0B43-2871-4F11-9855-E44B86996489}" mentionId="{32D03079-3091-4D5E-A263-7367E53B127E}" startIndex="18" length="12"/>
      <mention mentionpersonId="{CF4FA06F-F001-4C8B-8BF2-8D8643204CC1}" mentionId="{A07A0382-36A3-4816-A80A-112B616A2066}" startIndex="31" length="11"/>
    </mentions>
  </threadedComment>
  <threadedComment ref="AQ11" dT="2024-10-23T11:43:43.97" personId="{53AFEEEF-32F8-417D-9BAA-8BC9F73488C8}" id="{B7B4773F-D58D-4DC3-9925-11BF0D83634A}">
    <text>@Rana Saleh Please insert Deliverable level result orientated progress statement</text>
    <mentions>
      <mention mentionpersonId="{CF4FA06F-F001-4C8B-8BF2-8D8643204CC1}" mentionId="{04A3EF39-4024-4420-B8A4-246804D0C452}" startIndex="0" length="11"/>
    </mentions>
  </threadedComment>
  <threadedComment ref="BF11" dT="2025-01-12T05:54:34.66" personId="{53AFEEEF-32F8-417D-9BAA-8BC9F73488C8}" id="{17812B70-B55F-4E4C-AC87-5BA514D032C1}">
    <text>@Rana Saleh @Dana Al-Lweisy  provide the deliverable level progress statements in a more results-oriented form. Instead of focusing on the activities that will be undertaken, describe the expected results or impacts of the deliverables (in connection to NDC 2.0 and NDC 3.0 of Jordan).
Include an individual paragraph for the result of the activity 2.1.1.4</text>
    <mentions>
      <mention mentionpersonId="{CF4FA06F-F001-4C8B-8BF2-8D8643204CC1}" mentionId="{E8FDF3FE-2FD1-420B-8E00-BB693B4E1DD0}" startIndex="0" length="11"/>
      <mention mentionpersonId="{4FF6BCAA-3688-468B-91E3-A28064A6AD9E}" mentionId="{AF3DA930-38D8-4F0F-BB6E-DE67E8C5AD4C}" startIndex="12" length="15"/>
    </mentions>
  </threadedComment>
  <threadedComment ref="BG11" dT="2025-01-12T05:51:22.02" personId="{53AFEEEF-32F8-417D-9BAA-8BC9F73488C8}" id="{C99A29E0-7A37-49C7-B82B-2644422CD34D}" done="1">
    <text>@Rana Saleh @Dana Al-Lweisy Provide gender and indigenous people’s related figures for all applicable activities in the columns from BG to BL based on all the different meeting, workshop, consultations and events. We believe there must have been some female participants at least in some of the events/meetings/workshops/consultations.</text>
    <mentions>
      <mention mentionpersonId="{CF4FA06F-F001-4C8B-8BF2-8D8643204CC1}" mentionId="{5BAC1F10-CE4F-4937-BEA5-4D368D72081A}" startIndex="0" length="11"/>
      <mention mentionpersonId="{4FF6BCAA-3688-468B-91E3-A28064A6AD9E}" mentionId="{8DA07254-8F2D-4982-8FAD-7E45E1F51D9E}" startIndex="12" length="15"/>
    </mentions>
  </threadedComment>
  <threadedComment ref="BM11" dT="2025-01-12T05:45:52.99" personId="{53AFEEEF-32F8-417D-9BAA-8BC9F73488C8}" id="{BEEF7DF2-5FA7-4893-8E96-F8F7BB01EBA1}">
    <text xml:space="preserve">@Rana Saleh @Dana Al-Lweisy please upload all the deliverable documents in the link provided on top of this column. Name the documents relating to the deliverables so that those can be identified easily. </text>
    <mentions>
      <mention mentionpersonId="{CF4FA06F-F001-4C8B-8BF2-8D8643204CC1}" mentionId="{50570F93-17E0-4471-B8EB-88AE04909641}" startIndex="0" length="11"/>
      <mention mentionpersonId="{4FF6BCAA-3688-468B-91E3-A28064A6AD9E}" mentionId="{1D842CD0-486E-45C4-940A-2CA48A746AFF}" startIndex="12" length="15"/>
    </mentions>
  </threadedComment>
  <threadedComment ref="BM11" dT="2025-01-13T19:01:29.77" personId="{AD175442-A82A-40C4-A8D7-C053F3A94AEE}" id="{A3B65504-353B-4C84-8B7D-B19A041EF35D}" parentId="{BEEF7DF2-5FA7-4893-8E96-F8F7BB01EBA1}">
    <text xml:space="preserve">Final report that includes all deliverables  will be downloaded after validation workshop @Abdullah Zahiruddin Ahmad </text>
    <mentions>
      <mention mentionpersonId="{3018DE0B-AB9E-4FFD-93B2-BE7C5BF20533}" mentionId="{CF8E4F02-2C2C-434A-A05E-749D3A042335}" startIndex="90" length="26"/>
    </mentions>
  </threadedComment>
  <threadedComment ref="E14" dT="2025-01-12T05:53:22.29" personId="{53AFEEEF-32F8-417D-9BAA-8BC9F73488C8}" id="{CBFDBDE5-6AA0-41CA-97BD-3E0991DF0BA2}">
    <text>@Rana Saleh @Dana Al-Lweisy in the column BF please insert an individual paragraph to present the result of this activity briefly as part of the progress of the deliverable 2.1.1.</text>
    <mentions>
      <mention mentionpersonId="{CF4FA06F-F001-4C8B-8BF2-8D8643204CC1}" mentionId="{36BFC23F-2B8D-4EF7-A791-B76477824A16}" startIndex="0" length="11"/>
      <mention mentionpersonId="{4FF6BCAA-3688-468B-91E3-A28064A6AD9E}" mentionId="{397D2411-8094-462A-ABBB-816E1EE63180}" startIndex="12" length="15"/>
    </mentions>
  </threadedComment>
  <threadedComment ref="AB15" dT="2024-07-21T08:48:16.94" personId="{53AFEEEF-32F8-417D-9BAA-8BC9F73488C8}" id="{AA835B5F-2076-4E4C-8E82-B532DD731281}">
    <text>@Rana Saleh Same as the above comment. The information needs to be presented in a result orientated manner as per the reporting guideline rather than presenting only the activity status.</text>
    <mentions>
      <mention mentionpersonId="{CF4FA06F-F001-4C8B-8BF2-8D8643204CC1}" mentionId="{6CB9505D-A240-4424-93DE-1F30F7A84F25}" startIndex="0" length="11"/>
    </mentions>
  </threadedComment>
  <threadedComment ref="AQ15" dT="2024-10-23T11:43:50.10" personId="{53AFEEEF-32F8-417D-9BAA-8BC9F73488C8}" id="{627793A8-7D4B-4087-B053-209EFEF7DADC}">
    <text>@Rana Saleh Please insert Deliverable level result orientated progress statement</text>
    <mentions>
      <mention mentionpersonId="{CF4FA06F-F001-4C8B-8BF2-8D8643204CC1}" mentionId="{2840FB8E-87CE-4683-B61B-A0FEDC38B454}" startIndex="0" length="11"/>
    </mentions>
  </threadedComment>
  <threadedComment ref="BF15" dT="2025-01-12T05:56:56.41" personId="{53AFEEEF-32F8-417D-9BAA-8BC9F73488C8}" id="{752BF896-EBA5-4179-97EC-088CF95FD807}">
    <text>@Rana Saleh @Dana Al-Lweisy provide the deliverable level progress statements in a more results-oriented form. Instead of focusing on the activities that will be undertaken, describe the expected results or impacts of the deliverables (in connection to NDC 2.0 and NDC 3.0 of Jordan).</text>
    <mentions>
      <mention mentionpersonId="{CF4FA06F-F001-4C8B-8BF2-8D8643204CC1}" mentionId="{C4C2B098-4E7C-4EF6-A36B-D5F178350D1D}" startIndex="0" length="11"/>
      <mention mentionpersonId="{4FF6BCAA-3688-468B-91E3-A28064A6AD9E}" mentionId="{103456AE-6B7F-44D3-987E-3DBA09374F4B}" startIndex="12" length="15"/>
    </mentions>
  </threadedComment>
  <threadedComment ref="M18" dT="2024-06-13T09:02:55.89" personId="{53AFEEEF-32F8-417D-9BAA-8BC9F73488C8}" id="{59B78104-4E5D-40F4-B7D9-AF4C80751C37}">
    <text>@Ahmad Altarawnah @Luma Abbadi May we write it this way as we need to provide a result orientated progress against the bigger picture?</text>
    <mentions>
      <mention mentionpersonId="{6E29FAD0-A598-47AF-A8BD-7DB919813968}" mentionId="{2BE5A71B-C02C-4214-B8EF-9F3121BCA0FA}" startIndex="0" length="17"/>
      <mention mentionpersonId="{115A0B43-2871-4F11-9855-E44B86996489}" mentionId="{02735E51-22F0-4B40-984D-2FA0E5B78274}" startIndex="18" length="12"/>
    </mentions>
  </threadedComment>
  <threadedComment ref="V18" dT="2024-07-21T08:50:02.63" personId="{53AFEEEF-32F8-417D-9BAA-8BC9F73488C8}" id="{374E1964-9A44-43C2-A60A-92D1B02CF4F6}">
    <text>@Ahmad Altarawnah @Luma Abbadi @Rana Saleh activity status is missing for all the activities under the Deliverables # 3.2.1, 3.2.2, and Comms1. Please fill in the cells # V18 to V20</text>
    <mentions>
      <mention mentionpersonId="{6E29FAD0-A598-47AF-A8BD-7DB919813968}" mentionId="{6F74367C-6D9F-45ED-B978-A152FE21CEE1}" startIndex="0" length="17"/>
      <mention mentionpersonId="{115A0B43-2871-4F11-9855-E44B86996489}" mentionId="{4C31AEC3-F375-486A-BD89-F40FD15485F2}" startIndex="18" length="12"/>
      <mention mentionpersonId="{CF4FA06F-F001-4C8B-8BF2-8D8643204CC1}" mentionId="{A0C8A69D-2576-4F88-87BB-59D51EACFC42}" startIndex="31" length="11"/>
    </mentions>
  </threadedComment>
  <threadedComment ref="AB18" dT="2024-07-21T08:52:28.25" personId="{53AFEEEF-32F8-417D-9BAA-8BC9F73488C8}" id="{C4E67519-47C3-4471-B8F5-EC8E997FC21D}">
    <text>@Ahmad Altarawnah @Luma Abbadi @Rana Saleh Deliverable level progress statements are missing for the Deliverables # 3.2.1, 3.2.2, and Comms 1. As indicated above please provide deliverable statement including: 1) Objective of the deliverables, 2) What has been done to implement/generate the deliverables, 3) what will be the contributions of these deliverables to the bigger picture of the project.</text>
    <mentions>
      <mention mentionpersonId="{6E29FAD0-A598-47AF-A8BD-7DB919813968}" mentionId="{DCCD6CAB-69BB-4683-A9B4-D395C541F1A1}" startIndex="0" length="17"/>
      <mention mentionpersonId="{115A0B43-2871-4F11-9855-E44B86996489}" mentionId="{1C933427-B76C-4069-BCD7-AC13F777E5CB}" startIndex="18" length="12"/>
      <mention mentionpersonId="{CF4FA06F-F001-4C8B-8BF2-8D8643204CC1}" mentionId="{B1777036-8C3F-49B1-BB25-B3A3347D069E}" startIndex="31" length="11"/>
    </mentions>
  </threadedComment>
  <threadedComment ref="AB19" dT="2024-07-21T08:52:45.45" personId="{53AFEEEF-32F8-417D-9BAA-8BC9F73488C8}" id="{D8A5EABD-13AE-48A4-9355-676574F44CAB}">
    <text>@Ahmad Altarawnah @Luma Abbadi Please see the above comment</text>
    <mentions>
      <mention mentionpersonId="{6E29FAD0-A598-47AF-A8BD-7DB919813968}" mentionId="{5924535F-B7D9-4E61-855B-2CBE615AD2AA}" startIndex="0" length="17"/>
      <mention mentionpersonId="{115A0B43-2871-4F11-9855-E44B86996489}" mentionId="{7E1594F6-E77D-4089-8756-594977B3B86F}" startIndex="18" length="12"/>
    </mentions>
  </threadedComment>
  <threadedComment ref="AB20" dT="2024-07-21T08:52:56.75" personId="{53AFEEEF-32F8-417D-9BAA-8BC9F73488C8}" id="{DC353478-497C-4E51-A391-1F99C639C836}">
    <text>@Ahmad Altarawnah @Luma Abbadi  Please see the above comment</text>
    <mentions>
      <mention mentionpersonId="{6E29FAD0-A598-47AF-A8BD-7DB919813968}" mentionId="{523BEDFC-9BF0-4430-A3EA-7BC001DB34D6}" startIndex="0" length="17"/>
      <mention mentionpersonId="{115A0B43-2871-4F11-9855-E44B86996489}" mentionId="{E03F9F09-2533-42DD-BF6C-10D90BF9083E}" startIndex="18" length="12"/>
    </mentions>
  </threadedComment>
  <threadedComment ref="W23" dT="2024-07-21T08:55:04.83" personId="{53AFEEEF-32F8-417D-9BAA-8BC9F73488C8}" id="{58573059-3750-4F2F-90AF-C0E15ECC09D4}">
    <text>@Ahmad Altarawnah @Luma Abbadi @Rana Saleh Please provide financial status of this and the all applicable cells in this column</text>
    <mentions>
      <mention mentionpersonId="{6E29FAD0-A598-47AF-A8BD-7DB919813968}" mentionId="{294ABC1A-BE17-4D15-8A96-791ABB5EDCAC}" startIndex="0" length="17"/>
      <mention mentionpersonId="{115A0B43-2871-4F11-9855-E44B86996489}" mentionId="{902120AC-0F7D-4F1B-B50F-7317ADC73946}" startIndex="18" length="12"/>
      <mention mentionpersonId="{CF4FA06F-F001-4C8B-8BF2-8D8643204CC1}" mentionId="{FDC4E3F9-3188-409B-9362-A81DB2631BDC}" startIndex="31" length="11"/>
    </mentions>
  </threadedComment>
  <threadedComment ref="X23" dT="2024-07-21T08:55:09.80" personId="{53AFEEEF-32F8-417D-9BAA-8BC9F73488C8}" id="{A89FE30B-623B-4508-9A53-0B02A786B090}">
    <text>@Ahmad Altarawnah @Luma Abbadi @Rana Saleh Please provide financial status of this and the all applicable cells in this column</text>
    <mentions>
      <mention mentionpersonId="{6E29FAD0-A598-47AF-A8BD-7DB919813968}" mentionId="{79260E8B-D8D3-4EBD-95BB-9F2A8CFC0254}" startIndex="0" length="17"/>
      <mention mentionpersonId="{115A0B43-2871-4F11-9855-E44B86996489}" mentionId="{9842EBD1-3176-48BC-951E-C2759EB9791A}" startIndex="18" length="12"/>
      <mention mentionpersonId="{CF4FA06F-F001-4C8B-8BF2-8D8643204CC1}" mentionId="{FCD97614-598D-45F6-B9FE-D40F485EE28E}" startIndex="31" length="11"/>
    </mentions>
  </threadedComment>
  <threadedComment ref="Y23" dT="2024-07-21T08:55:14.89" personId="{53AFEEEF-32F8-417D-9BAA-8BC9F73488C8}" id="{C48C2185-2BA8-4F09-9A20-E6B99822EF08}">
    <text>@Ahmad Altarawnah @Luma Abbadi @Rana Saleh Please provide financial status of this and the all applicable cells in this column</text>
    <mentions>
      <mention mentionpersonId="{6E29FAD0-A598-47AF-A8BD-7DB919813968}" mentionId="{C57FDA1C-B5DF-4030-AED9-417F3F714442}" startIndex="0" length="17"/>
      <mention mentionpersonId="{115A0B43-2871-4F11-9855-E44B86996489}" mentionId="{07FA8424-D64D-469B-B226-7FF64C7B2EBC}" startIndex="18" length="12"/>
      <mention mentionpersonId="{CF4FA06F-F001-4C8B-8BF2-8D8643204CC1}" mentionId="{DA9C32BF-BADA-407C-BCC0-AEB26B923B00}" startIndex="31" length="11"/>
    </mentions>
  </threadedComment>
  <threadedComment ref="AL23" dT="2024-07-21T08:55:04.83" personId="{53AFEEEF-32F8-417D-9BAA-8BC9F73488C8}" id="{EEC5BF13-35EB-49E8-9461-71AA67B105A9}">
    <text>@Ahmad Altarawnah @Luma Abbadi @Rana Saleh Please provide financial status of this and the all applicable cells in this column</text>
    <mentions>
      <mention mentionpersonId="{6E29FAD0-A598-47AF-A8BD-7DB919813968}" mentionId="{A377B4EF-5D1B-4A0A-90F2-DA4704481057}" startIndex="0" length="17"/>
      <mention mentionpersonId="{115A0B43-2871-4F11-9855-E44B86996489}" mentionId="{B920A6A5-C9B5-4035-BF59-B5D6AC61BC8E}" startIndex="18" length="12"/>
      <mention mentionpersonId="{CF4FA06F-F001-4C8B-8BF2-8D8643204CC1}" mentionId="{09932B77-0922-427C-A2AC-DA89F07CC733}" startIndex="31" length="11"/>
    </mentions>
  </threadedComment>
  <threadedComment ref="AM23" dT="2024-07-21T08:55:09.80" personId="{53AFEEEF-32F8-417D-9BAA-8BC9F73488C8}" id="{22ADDDEA-D058-4A6A-AB03-FF186CB28C8F}">
    <text>@Ahmad Altarawnah @Luma Abbadi @Rana Saleh Please provide financial status of this and the all applicable cells in this column</text>
    <mentions>
      <mention mentionpersonId="{6E29FAD0-A598-47AF-A8BD-7DB919813968}" mentionId="{9964A133-3D90-42C3-838B-22620F6651CE}" startIndex="0" length="17"/>
      <mention mentionpersonId="{115A0B43-2871-4F11-9855-E44B86996489}" mentionId="{038DA89C-D067-4107-81ED-6D2E37B28FF2}" startIndex="18" length="12"/>
      <mention mentionpersonId="{CF4FA06F-F001-4C8B-8BF2-8D8643204CC1}" mentionId="{6E064D09-E5C6-443B-9E54-B47732DE5179}" startIndex="31" length="11"/>
    </mentions>
  </threadedComment>
  <threadedComment ref="AN23" dT="2024-07-21T08:55:14.89" personId="{53AFEEEF-32F8-417D-9BAA-8BC9F73488C8}" id="{470248D1-3F5E-475D-BA3B-4E4815B6FECA}">
    <text>@Ahmad Altarawnah @Luma Abbadi @Rana Saleh Please provide financial status of this and the all applicable cells in this column</text>
    <mentions>
      <mention mentionpersonId="{6E29FAD0-A598-47AF-A8BD-7DB919813968}" mentionId="{B07B94FE-44A4-4C59-860F-8F03D7AC529F}" startIndex="0" length="17"/>
      <mention mentionpersonId="{115A0B43-2871-4F11-9855-E44B86996489}" mentionId="{9BEA018A-A27F-44C6-B34F-F72689E9F105}" startIndex="18" length="12"/>
      <mention mentionpersonId="{CF4FA06F-F001-4C8B-8BF2-8D8643204CC1}" mentionId="{7403CCF6-EF22-4C9D-83F6-877F23E4DDDC}" startIndex="31" length="11"/>
    </mentions>
  </threadedComment>
  <threadedComment ref="AZ27" dT="2025-01-07T06:52:38.62" personId="{53AFEEEF-32F8-417D-9BAA-8BC9F73488C8}" id="{01BD302B-CA1D-4F84-9FD3-E26A3C0C27D7}" done="1">
    <text>@Rana Saleh @Dana Al-Lweisy please select the activity status for row number 27, 29 and 30</text>
    <mentions>
      <mention mentionpersonId="{CF4FA06F-F001-4C8B-8BF2-8D8643204CC1}" mentionId="{1CFC5305-D7D0-4C2E-9171-D3DE88ABC31C}" startIndex="0" length="11"/>
      <mention mentionpersonId="{4FF6BCAA-3688-468B-91E3-A28064A6AD9E}" mentionId="{FF379FF6-B320-4DD8-9F8C-60584A6BCBDB}" startIndex="12" length="15"/>
    </mentions>
  </threadedComment>
  <threadedComment ref="BB27" dT="2025-01-07T06:54:50.67" personId="{53AFEEEF-32F8-417D-9BAA-8BC9F73488C8}" id="{8368116B-94B3-4ADA-9FF2-86A940B538E0}" done="1">
    <text>@Rana Saleh @Dana Al-Lweisy Please provide financial figures for this row</text>
    <mentions>
      <mention mentionpersonId="{CF4FA06F-F001-4C8B-8BF2-8D8643204CC1}" mentionId="{D298DF97-E367-4896-B6EB-0C2F9DFE3152}" startIndex="0" length="11"/>
      <mention mentionpersonId="{4FF6BCAA-3688-468B-91E3-A28064A6AD9E}" mentionId="{0288032D-0C75-4B5C-B782-16AE5EC543F2}" startIndex="12" length="15"/>
    </mentions>
  </threadedComment>
  <threadedComment ref="BB29" dT="2025-01-12T05:48:08.65" personId="{53AFEEEF-32F8-417D-9BAA-8BC9F73488C8}" id="{E4B11F2E-CEAE-4811-BA4A-F5084F8D3AD8}" done="1">
    <text>@Rana Saleh @Dana Al-Lweisy please provide financial figures for this row</text>
    <mentions>
      <mention mentionpersonId="{CF4FA06F-F001-4C8B-8BF2-8D8643204CC1}" mentionId="{7F6BE782-269B-451D-ACF2-C5867C63EB67}" startIndex="0" length="11"/>
      <mention mentionpersonId="{4FF6BCAA-3688-468B-91E3-A28064A6AD9E}" mentionId="{40F33404-7B81-407E-9CF8-E5FB960BE02F}" startIndex="12" length="15"/>
    </mentions>
  </threadedComment>
  <threadedComment ref="BB30" dT="2025-01-12T05:49:42.49" personId="{53AFEEEF-32F8-417D-9BAA-8BC9F73488C8}" id="{244475B2-2B71-45A3-9816-0A2A5F77AB50}" done="1">
    <text>@Rana Saleh @Dana Al-Lweisy provide financial figures for this row</text>
    <mentions>
      <mention mentionpersonId="{CF4FA06F-F001-4C8B-8BF2-8D8643204CC1}" mentionId="{701DC2A2-D622-44F9-B67C-0079D1FFC8D1}" startIndex="0" length="11"/>
      <mention mentionpersonId="{4FF6BCAA-3688-468B-91E3-A28064A6AD9E}" mentionId="{718B3C87-DDA1-4EB7-9E52-8B93EBC2D565}" startIndex="12" length="15"/>
    </mentions>
  </threadedComment>
</ThreadedComments>
</file>

<file path=xl/threadedComments/threadedComment8.xml><?xml version="1.0" encoding="utf-8"?>
<ThreadedComments xmlns="http://schemas.microsoft.com/office/spreadsheetml/2018/threadedcomments" xmlns:x="http://schemas.openxmlformats.org/spreadsheetml/2006/main">
  <threadedComment ref="AA2" dT="2025-04-29T10:12:11.75" personId="{53AFEEEF-32F8-417D-9BAA-8BC9F73488C8}" id="{B4ECA4E6-8FA0-47D7-AB69-7CE045317A33}">
    <text>@Rana Saleh @Dana Al-Lweisy please upload the draft deliverables in this folder, please name the deliverable files in a way so that the documents can be easily identified.</text>
    <mentions>
      <mention mentionpersonId="{CF4FA06F-F001-4C8B-8BF2-8D8643204CC1}" mentionId="{564B7C42-A980-451E-94BA-F809EF46E37B}" startIndex="0" length="11"/>
      <mention mentionpersonId="{4FF6BCAA-3688-468B-91E3-A28064A6AD9E}" mentionId="{B826E1A2-CD88-4D25-81FE-BDB52EEDC24B}" startIndex="12" length="15"/>
    </mentions>
  </threadedComment>
  <threadedComment ref="T4" dT="2025-04-29T10:15:14.07" personId="{53AFEEEF-32F8-417D-9BAA-8BC9F73488C8}" id="{610889FC-4EA7-44DE-92FD-ED3DC9558A7F}" done="1">
    <text>@Rana Saleh @Dana Al-Lweisy  please include the major highlights of the document/report inside the box. Include the major findings of the consultation done under the activity 2.1.1.4</text>
    <mentions>
      <mention mentionpersonId="{CF4FA06F-F001-4C8B-8BF2-8D8643204CC1}" mentionId="{64167D3F-7BCF-484B-890F-FA8114D85323}" startIndex="0" length="11"/>
      <mention mentionpersonId="{4FF6BCAA-3688-468B-91E3-A28064A6AD9E}" mentionId="{E8606320-C5FA-4994-BB24-A4C0F4684771}" startIndex="12" length="15"/>
    </mentions>
  </threadedComment>
  <threadedComment ref="T8" dT="2025-04-29T10:06:06.78" personId="{53AFEEEF-32F8-417D-9BAA-8BC9F73488C8}" id="{601E201E-0EF9-43CB-AF26-FF2E015EDBC0}" done="1">
    <text xml:space="preserve">@Rana Saleh @Dana Al-Lweisy please provide progress statement on this deliverable. If it was completed in an earlier quarter, then please mention that specifically (e.g., this deliverable was completed in the 4th quarter of 2024) , the copy and paste the final statement from the quarterly progress report of that quarter. You can unhide the previous quarterly progress reports by right clicking on the Excel Tab "Climate Promise 2" located at the bottom of this file. </text>
    <mentions>
      <mention mentionpersonId="{CF4FA06F-F001-4C8B-8BF2-8D8643204CC1}" mentionId="{A7909C44-2CB8-4BAD-ABCC-AED4A331BFDA}" startIndex="0" length="11"/>
      <mention mentionpersonId="{4FF6BCAA-3688-468B-91E3-A28064A6AD9E}" mentionId="{74C1B742-4061-447B-8BD3-BA8FDB785327}" startIndex="12" length="15"/>
    </mentions>
  </threadedComment>
  <threadedComment ref="T8" dT="2025-05-05T09:48:00.48" personId="{53AFEEEF-32F8-417D-9BAA-8BC9F73488C8}" id="{CEDD4EC0-0D59-4D16-87B7-700DCA13FD5E}" parentId="{601E201E-0EF9-43CB-AF26-FF2E015EDBC0}">
    <text>@Rana Saleh please address the above comment</text>
    <mentions>
      <mention mentionpersonId="{CF4FA06F-F001-4C8B-8BF2-8D8643204CC1}" mentionId="{ECB7AB7F-B51A-4CEE-9044-9F47E44D0F70}" startIndex="0" length="11"/>
    </mentions>
  </threadedComment>
  <threadedComment ref="AA8" dT="2025-04-29T10:13:14.46" personId="{53AFEEEF-32F8-417D-9BAA-8BC9F73488C8}" id="{BB119DAA-D23F-43C1-A570-19A7D2F2FD14}">
    <text>@Rana Saleh @Dana Al-Lweisy please download the file from this link and upload in the folder as MS Word or PDF in the folder for which the link has been provided on the top of this column</text>
    <mentions>
      <mention mentionpersonId="{CF4FA06F-F001-4C8B-8BF2-8D8643204CC1}" mentionId="{6E9D3569-2EB3-4698-93B3-48EC0FBC1109}" startIndex="0" length="11"/>
      <mention mentionpersonId="{4FF6BCAA-3688-468B-91E3-A28064A6AD9E}" mentionId="{32C9BA4A-E0C1-4B72-AE04-2BD0C88E84AC}" startIndex="12" length="15"/>
    </mentions>
  </threadedComment>
  <threadedComment ref="AA8" dT="2025-05-05T09:49:09.32" personId="{53AFEEEF-32F8-417D-9BAA-8BC9F73488C8}" id="{4C432024-B388-4BF2-B309-0B117ABE89B6}" parentId="{BB119DAA-D23F-43C1-A570-19A7D2F2FD14}">
    <text>@Rana Saleh please address the comment</text>
    <mentions>
      <mention mentionpersonId="{CF4FA06F-F001-4C8B-8BF2-8D8643204CC1}" mentionId="{16870538-2D05-47A5-A7CD-0381864B798A}" startIndex="0" length="11"/>
    </mentions>
  </threadedComment>
  <threadedComment ref="O21" dT="2025-04-29T10:10:12.90" personId="{53AFEEEF-32F8-417D-9BAA-8BC9F73488C8}" id="{91497C18-1D0B-4A06-BB1D-05B51EC2232C}">
    <text xml:space="preserve">Dear @Ankit Khanalcould you please insert the forumla. @Asel Bektursun </text>
    <mentions>
      <mention mentionpersonId="{387EA5ED-12CC-4519-985F-143E61D645C5}" mentionId="{AFDF807C-F061-42D1-8818-B4223FCC119E}" startIndex="5" length="13"/>
      <mention mentionpersonId="{4A0BF6CF-55FD-477E-A3AB-E4FC0F1B86DF}" mentionId="{AB7B99D8-E3E1-4A54-A5C2-CECBA4009B1A}" startIndex="55" length="15"/>
    </mentions>
  </threadedComment>
  <threadedComment ref="O21" dT="2025-04-29T11:54:45.93" personId="{31372FE9-765E-453A-89DE-0743BFCDD936}" id="{34B33426-1A1F-4BE1-AEDA-35E10248EB4D}" parentId="{91497C18-1D0B-4A06-BB1D-05B51EC2232C}">
    <text xml:space="preserve">@Abdullah Zahiruddin Ahmad - Could you please clarify this? 
There is no formula in column O. You have to manually enter the amount. </text>
    <mentions>
      <mention mentionpersonId="{3018DE0B-AB9E-4FFD-93B2-BE7C5BF20533}" mentionId="{B5F8B498-8DEE-4ADD-B4F7-C10B3F537C2F}" startIndex="0" length="26"/>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microsoft.com/office/2017/10/relationships/threadedComment" Target="../threadedComments/threadedComment3.xml"/><Relationship Id="rId2" Type="http://schemas.openxmlformats.org/officeDocument/2006/relationships/hyperlink" Target="../../../../../../../../:f:/r/sites/ClimatePromise/Shared%20Documents/General/Progress%20Reports/CP2%20Progress%20Reports/Arab%20States/Jordan/Jordan_Knowledge%20Product/Q4-2023?csf=1&amp;web=1&amp;e=QQ1vvf" TargetMode="External"/><Relationship Id="rId1" Type="http://schemas.openxmlformats.org/officeDocument/2006/relationships/hyperlink" Target="../../../../../../../../:f:/r/sites/ClimatePromise/Shared%20Documents/General/Progress%20Reports/CP2%20Progress%20Reports/Arab%20States/Jordan/Jordan_Knowledge%20Product/Q3-2023?csf=1&amp;web=1&amp;e=WPOHUv"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drive.google.com/drive/folders/1DA6NTYJkY4wF43ly3ECQ0hnAg1ZKUUFV?usp=drive_link" TargetMode="External"/><Relationship Id="rId13" Type="http://schemas.openxmlformats.org/officeDocument/2006/relationships/vmlDrawing" Target="../drawings/vmlDrawing4.vml"/><Relationship Id="rId3" Type="http://schemas.openxmlformats.org/officeDocument/2006/relationships/hyperlink" Target="https://www.youtube.com/playlist?list=PLv1VKp62d05yyA87OyF8wwbmc935L75J3" TargetMode="External"/><Relationship Id="rId7" Type="http://schemas.openxmlformats.org/officeDocument/2006/relationships/hyperlink" Target="https://drive.google.com/file/d/179QwtZWq5aHk7d-qjyCKOzx_rH-nInbY/view?usp=drive_link" TargetMode="External"/><Relationship Id="rId12" Type="http://schemas.openxmlformats.org/officeDocument/2006/relationships/drawing" Target="../drawings/drawing4.xml"/><Relationship Id="rId2" Type="http://schemas.openxmlformats.org/officeDocument/2006/relationships/hyperlink" Target="../../../../../../../../:b:/r/sites/ClimatePromise/Shared%20Documents/General/Progress%20Reports/CP2%20Progress%20Reports/Arab%20States/Jordan/Jordan_Knowledge%20Product/StH2236_FinalReport_2023-02-02.pdf?csf=1&amp;web=1&amp;e=uGOOZb" TargetMode="External"/><Relationship Id="rId1" Type="http://schemas.openxmlformats.org/officeDocument/2006/relationships/hyperlink" Target="../../../../../../../../:f:/r/sites/ClimatePromise/Shared%20Documents/General/Progress%20Reports/CP2%20Progress%20Reports/Arab%20States/Jordan/Jordan_Knowledge%20Product?csf=1&amp;web=1&amp;e=qQzqtb" TargetMode="External"/><Relationship Id="rId6" Type="http://schemas.openxmlformats.org/officeDocument/2006/relationships/hyperlink" Target="../../../../../../../../:f:/r/sites/ClimatePromise/Shared%20Documents/General/Progress%20Reports/CP2%20Progress%20Reports/Arab%20States/Jordan/Jordan_Knowledge%20Product/2024_NDCSP/Q2-2024?csf=1&amp;web=1&amp;e=nAY63V" TargetMode="External"/><Relationship Id="rId11" Type="http://schemas.openxmlformats.org/officeDocument/2006/relationships/printerSettings" Target="../printerSettings/printerSettings4.bin"/><Relationship Id="rId5" Type="http://schemas.openxmlformats.org/officeDocument/2006/relationships/hyperlink" Target="https://www.youtube.com/playlist?list=PLv1VKp62d05yyA87OyF8wwbmc935L75J3" TargetMode="External"/><Relationship Id="rId15" Type="http://schemas.microsoft.com/office/2017/10/relationships/threadedComment" Target="../threadedComments/threadedComment4.xml"/><Relationship Id="rId10" Type="http://schemas.openxmlformats.org/officeDocument/2006/relationships/hyperlink" Target="https://www.youtube.com/playlist?list=PLv1VKp62d05yyA87OyF8wwbmc935L75J3" TargetMode="External"/><Relationship Id="rId4" Type="http://schemas.openxmlformats.org/officeDocument/2006/relationships/hyperlink" Target="https://www.jordannews.jo/Section-106/Features/GGF-holds-second-annual-Jordan-Youth-Climate-Summit-21662" TargetMode="External"/><Relationship Id="rId9" Type="http://schemas.openxmlformats.org/officeDocument/2006/relationships/hyperlink" Target="https://drive.google.com/drive/folders/1DA6NTYJkY4wF43ly3ECQ0hnAg1ZKUUFV?usp=drive_link" TargetMode="External"/><Relationship Id="rId1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f:/r/sites/ClimatePromise/Shared%20Documents/JSB/3.%20Project%20Implementation/JSB%202022/RBAS/Jordan/Jordan%20comms/JSB%202/Q4-2023?csf=1&amp;web=1&amp;e=1rM1Ly" TargetMode="External"/><Relationship Id="rId7" Type="http://schemas.openxmlformats.org/officeDocument/2006/relationships/vmlDrawing" Target="../drawings/vmlDrawing6.vml"/><Relationship Id="rId2" Type="http://schemas.openxmlformats.org/officeDocument/2006/relationships/hyperlink" Target="../../../../../../../../:f:/r/sites/ClimatePromise/Shared%20Documents/JSB/3.%20Project%20Implementation/JSB%202022/RBAS/Jordan/Jordan%20comms/JSB%202/Q3-2023?csf=1&amp;web=1&amp;e=7uCASb" TargetMode="External"/><Relationship Id="rId1" Type="http://schemas.openxmlformats.org/officeDocument/2006/relationships/hyperlink" Target="../../../../../../../../:f:/r/sites/ClimatePromise/Shared%20Documents/JSB/3.%20Project%20Implementation/JSB%202022/RBAS/Jordan/Jordan%20comms/JSB%202/Q2-2023?csf=1&amp;web=1&amp;e=U4PYkj" TargetMode="External"/><Relationship Id="rId6" Type="http://schemas.openxmlformats.org/officeDocument/2006/relationships/hyperlink" Target="../../../../../../../../:f:/r/sites/ClimatePromise/Shared%20Documents/JSB/3.%20Project%20Implementation/JSB%202022/RBAS/Jordan/Jordan%20comms/JSB%202/2024/Q3-2024?csf=1&amp;web=1&amp;e=K6eycg" TargetMode="External"/><Relationship Id="rId5" Type="http://schemas.openxmlformats.org/officeDocument/2006/relationships/hyperlink" Target="../../../../../../../../:f:/r/sites/ClimatePromise/Shared%20Documents/JSB/3.%20Project%20Implementation/JSB%202022/RBAS/Jordan/Jordan%20comms/JSB%202/2024/Q2-2024?csf=1&amp;web=1&amp;e=NVtonc" TargetMode="External"/><Relationship Id="rId4" Type="http://schemas.openxmlformats.org/officeDocument/2006/relationships/hyperlink" Target="../../../../../../../../:f:/r/sites/ClimatePromise/Shared%20Documents/JSB/3.%20Project%20Implementation/JSB%202022/RBAS/Jordan/Jordan%20comms/JSB%202/2024/Q1-2024?csf=1&amp;web=1&amp;e=rrRmvv" TargetMode="External"/><Relationship Id="rId9" Type="http://schemas.microsoft.com/office/2017/10/relationships/threadedComment" Target="../threadedComments/threadedComment6.xml"/></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7.vml"/><Relationship Id="rId3" Type="http://schemas.openxmlformats.org/officeDocument/2006/relationships/hyperlink" Target="../../../../../../../../:f:/r/sites/ClimatePromise/Shared%20Documents/General/Progress%20Reports/CP2%20Progress%20Reports/Arab%20States/Jordan/Jordan_Knowledge%20Product/2024/Q3-2024?csf=1&amp;web=1&amp;e=jy8Lac" TargetMode="External"/><Relationship Id="rId7" Type="http://schemas.openxmlformats.org/officeDocument/2006/relationships/drawing" Target="../drawings/drawing6.xml"/><Relationship Id="rId2" Type="http://schemas.openxmlformats.org/officeDocument/2006/relationships/hyperlink" Target="../../../../../../../../:f:/r/sites/ClimatePromise/Shared%20Documents/General/Progress%20Reports/CP2%20Progress%20Reports/Arab%20States/Jordan/Jordan_Knowledge%20Product/2024/Q2-2024?csf=1&amp;web=1&amp;e=BUHeVf" TargetMode="External"/><Relationship Id="rId1" Type="http://schemas.openxmlformats.org/officeDocument/2006/relationships/hyperlink" Target="../../../../../../../../:f:/r/sites/ClimatePromise/Shared%20Documents/General/Progress%20Reports/CP2%20Progress%20Reports/Arab%20States/Jordan/Jordan_Knowledge%20Product/2024/Q1-2024?csf=1&amp;web=1&amp;e=Uk2Gow" TargetMode="External"/><Relationship Id="rId6" Type="http://schemas.openxmlformats.org/officeDocument/2006/relationships/printerSettings" Target="../printerSettings/printerSettings6.bin"/><Relationship Id="rId5" Type="http://schemas.openxmlformats.org/officeDocument/2006/relationships/hyperlink" Target="https://docs.google.com/document/d/1sx5wtZx2HGqGXPYD7ds16Bn-K-oxc8bG/edit?usp=sharing&amp;ouid=114834641328252159329&amp;rtpof=true&amp;sd=true" TargetMode="External"/><Relationship Id="rId10" Type="http://schemas.microsoft.com/office/2017/10/relationships/threadedComment" Target="../threadedComments/threadedComment7.xml"/><Relationship Id="rId4" Type="http://schemas.openxmlformats.org/officeDocument/2006/relationships/hyperlink" Target="../../../../../../../../:f:/r/sites/ClimatePromise/Shared%20Documents/General/Progress%20Reports/CP2%20Progress%20Reports/Arab%20States/Jordan/Jordan_Knowledge%20Product/2024/Q4-2024?csf=1&amp;web=1&amp;e=c4xilH" TargetMode="External"/><Relationship Id="rId9" Type="http://schemas.openxmlformats.org/officeDocument/2006/relationships/comments" Target="../comments7.xml"/></Relationships>
</file>

<file path=xl/worksheets/_rels/sheet9.xml.rels><?xml version="1.0" encoding="UTF-8" standalone="yes"?>
<Relationships xmlns="http://schemas.openxmlformats.org/package/2006/relationships"><Relationship Id="rId8" Type="http://schemas.openxmlformats.org/officeDocument/2006/relationships/comments" Target="../comments8.xml"/><Relationship Id="rId3" Type="http://schemas.openxmlformats.org/officeDocument/2006/relationships/hyperlink" Target="https://drive.google.com/file/d/1M2WMbigSod3Oi3b4g8nDhbOlgcvebhR_/view?usp=drive_link" TargetMode="External"/><Relationship Id="rId7" Type="http://schemas.openxmlformats.org/officeDocument/2006/relationships/vmlDrawing" Target="../drawings/vmlDrawing8.vml"/><Relationship Id="rId2" Type="http://schemas.openxmlformats.org/officeDocument/2006/relationships/hyperlink" Target="https://drive.google.com/file/d/1M2WMbigSod3Oi3b4g8nDhbOlgcvebhR_/view?usp=drive_link" TargetMode="External"/><Relationship Id="rId1" Type="http://schemas.openxmlformats.org/officeDocument/2006/relationships/hyperlink" Target="../../../../../../../../:f:/r/sites/ClimatePromise/Shared%20Documents/General/Progress%20Reports/CP2%20Progress%20Reports/Arab%20States/Jordan/Jordan_Knowledge%20Product/2025/Q1-2025?csf=1&amp;web=1&amp;e=XBK9NN" TargetMode="External"/><Relationship Id="rId6" Type="http://schemas.openxmlformats.org/officeDocument/2006/relationships/hyperlink" Target="../../../../../../../../:f:/r/sites/ClimatePromise/Shared%20Documents/General/Progress%20Reports/CP2%20Progress%20Reports/Arab%20States/Jordan/Jordan_Knowledge%20Product/2025/Q4-2025?csf=1&amp;web=1&amp;e=heZdrc" TargetMode="External"/><Relationship Id="rId5" Type="http://schemas.openxmlformats.org/officeDocument/2006/relationships/hyperlink" Target="../../../../../../../../:f:/r/sites/ClimatePromise/Shared%20Documents/General/Progress%20Reports/CP2%20Progress%20Reports/Arab%20States/Jordan/Jordan_Knowledge%20Product/2025/Q3-2025?csf=1&amp;web=1&amp;e=IfiTs1" TargetMode="External"/><Relationship Id="rId4" Type="http://schemas.openxmlformats.org/officeDocument/2006/relationships/hyperlink" Target="../../../../../../../../:f:/r/sites/ClimatePromise/Shared%20Documents/General/Progress%20Reports/CP2%20Progress%20Reports/Arab%20States/Jordan/Jordan_Knowledge%20Product/2025/Q2-2025?csf=1&amp;web=1&amp;e=der5LW" TargetMode="External"/><Relationship Id="rId9" Type="http://schemas.microsoft.com/office/2017/10/relationships/threadedComment" Target="../threadedComments/threadedComment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BDA9F-C9CC-4491-B3B4-5D54B6BB43E3}">
  <dimension ref="A1:Q100"/>
  <sheetViews>
    <sheetView showGridLines="0" zoomScaleNormal="100" workbookViewId="0">
      <pane xSplit="2" ySplit="2" topLeftCell="C27" activePane="bottomRight" state="frozen"/>
      <selection pane="bottomRight" activeCell="B27" sqref="B27"/>
      <selection pane="bottomLeft" activeCell="A3" sqref="A3"/>
      <selection pane="topRight" activeCell="C1" sqref="C1"/>
    </sheetView>
  </sheetViews>
  <sheetFormatPr defaultColWidth="11.42578125" defaultRowHeight="0" customHeight="1" zeroHeight="1"/>
  <cols>
    <col min="1" max="1" width="7.5703125" style="1" customWidth="1"/>
    <col min="2" max="2" width="63.140625" customWidth="1"/>
    <col min="3" max="3" width="100.5703125" customWidth="1"/>
    <col min="4" max="4" width="7" customWidth="1"/>
    <col min="5" max="5" width="110.5703125" customWidth="1"/>
    <col min="6" max="6" width="4.5703125" customWidth="1"/>
    <col min="7" max="7" width="91.85546875" customWidth="1"/>
    <col min="8" max="8" width="5.85546875" customWidth="1"/>
    <col min="9" max="9" width="72.85546875" customWidth="1"/>
    <col min="10" max="10" width="78.28515625" customWidth="1"/>
    <col min="11" max="11" width="5.5703125" customWidth="1"/>
    <col min="12" max="12" width="29.85546875" customWidth="1"/>
    <col min="13" max="13" width="35.140625" customWidth="1"/>
    <col min="14" max="15" width="22.28515625" customWidth="1"/>
    <col min="16" max="16" width="21.85546875" customWidth="1"/>
    <col min="17" max="17" width="38.85546875" hidden="1" customWidth="1"/>
  </cols>
  <sheetData>
    <row r="1" spans="1:17" s="1" customFormat="1" ht="76.5" customHeight="1" thickBot="1">
      <c r="B1" s="941" t="s">
        <v>0</v>
      </c>
      <c r="C1" s="942"/>
      <c r="D1" s="942"/>
      <c r="E1" s="942"/>
      <c r="F1" s="942"/>
      <c r="G1" s="942"/>
      <c r="H1" s="942"/>
      <c r="I1" s="942"/>
      <c r="J1" s="942"/>
      <c r="K1" s="942"/>
      <c r="L1" s="942"/>
      <c r="M1" s="942"/>
      <c r="N1" s="942"/>
      <c r="O1" s="942"/>
      <c r="P1" s="942"/>
      <c r="Q1" s="942"/>
    </row>
    <row r="2" spans="1:17" ht="19.5" customHeight="1">
      <c r="B2" s="2"/>
      <c r="C2" s="23" t="s">
        <v>1</v>
      </c>
      <c r="D2" s="3"/>
      <c r="E2" s="23" t="s">
        <v>2</v>
      </c>
      <c r="G2" s="23" t="s">
        <v>3</v>
      </c>
      <c r="I2" s="943" t="s">
        <v>4</v>
      </c>
      <c r="J2" s="944"/>
      <c r="L2" s="945" t="s">
        <v>5</v>
      </c>
      <c r="M2" s="946"/>
      <c r="N2" s="946"/>
      <c r="O2" s="946"/>
      <c r="P2" s="946"/>
      <c r="Q2" s="947"/>
    </row>
    <row r="3" spans="1:17" ht="19.5" customHeight="1">
      <c r="B3" s="948" t="s">
        <v>6</v>
      </c>
      <c r="C3" s="948"/>
      <c r="D3" s="948"/>
      <c r="E3" s="948"/>
      <c r="F3" s="948"/>
      <c r="G3" s="948"/>
      <c r="H3" s="948"/>
      <c r="I3" s="948"/>
      <c r="J3" s="948"/>
      <c r="K3" s="948"/>
      <c r="L3" s="948"/>
      <c r="M3" s="948"/>
      <c r="N3" s="948"/>
      <c r="O3" s="948"/>
      <c r="P3" s="948"/>
      <c r="Q3" s="949"/>
    </row>
    <row r="4" spans="1:17" ht="29.1" customHeight="1">
      <c r="B4" s="4" t="s">
        <v>7</v>
      </c>
      <c r="C4" s="25" t="s">
        <v>8</v>
      </c>
      <c r="D4" s="3"/>
      <c r="E4" s="44" t="s">
        <v>9</v>
      </c>
      <c r="G4" s="94" t="s">
        <v>10</v>
      </c>
      <c r="I4" s="950" t="s">
        <v>11</v>
      </c>
      <c r="J4" s="951"/>
      <c r="L4" s="950" t="s">
        <v>12</v>
      </c>
      <c r="M4" s="952"/>
      <c r="N4" s="952"/>
      <c r="O4" s="952"/>
      <c r="P4" s="952"/>
      <c r="Q4" s="951"/>
    </row>
    <row r="5" spans="1:17" ht="40.35" customHeight="1">
      <c r="B5" s="5" t="s">
        <v>13</v>
      </c>
      <c r="C5" s="26" t="s">
        <v>14</v>
      </c>
      <c r="D5" s="3"/>
      <c r="E5" s="24" t="s">
        <v>14</v>
      </c>
      <c r="G5" s="95" t="s">
        <v>14</v>
      </c>
      <c r="I5" s="953" t="s">
        <v>15</v>
      </c>
      <c r="J5" s="954"/>
      <c r="L5" s="953" t="s">
        <v>15</v>
      </c>
      <c r="M5" s="955"/>
      <c r="N5" s="955"/>
      <c r="O5" s="955"/>
      <c r="P5" s="955"/>
      <c r="Q5" s="954"/>
    </row>
    <row r="6" spans="1:17" ht="30.75" customHeight="1">
      <c r="B6" s="956" t="s">
        <v>16</v>
      </c>
      <c r="C6" s="956"/>
      <c r="D6" s="956"/>
      <c r="E6" s="956"/>
      <c r="F6" s="956"/>
      <c r="G6" s="956"/>
      <c r="H6" s="956"/>
      <c r="I6" s="956"/>
      <c r="J6" s="956"/>
      <c r="K6" s="956"/>
      <c r="L6" s="956"/>
      <c r="M6" s="956"/>
      <c r="N6" s="956"/>
      <c r="O6" s="956"/>
      <c r="P6" s="956"/>
      <c r="Q6" s="957"/>
    </row>
    <row r="7" spans="1:17" ht="29.25" customHeight="1">
      <c r="B7" s="6" t="s">
        <v>17</v>
      </c>
      <c r="C7" s="27" t="s">
        <v>18</v>
      </c>
      <c r="D7" s="1"/>
      <c r="E7" s="60" t="s">
        <v>18</v>
      </c>
      <c r="G7" s="152" t="s">
        <v>18</v>
      </c>
      <c r="I7" s="958" t="s">
        <v>18</v>
      </c>
      <c r="J7" s="959"/>
      <c r="L7" s="938" t="s">
        <v>18</v>
      </c>
      <c r="M7" s="939"/>
      <c r="N7" s="939"/>
      <c r="O7" s="939"/>
      <c r="P7" s="939"/>
      <c r="Q7" s="940"/>
    </row>
    <row r="8" spans="1:17" ht="32.25" customHeight="1">
      <c r="B8" s="7" t="s">
        <v>19</v>
      </c>
      <c r="C8" s="28"/>
      <c r="D8" s="1"/>
      <c r="E8" s="61"/>
      <c r="G8" s="153" t="s">
        <v>20</v>
      </c>
      <c r="I8" s="936" t="s">
        <v>20</v>
      </c>
      <c r="J8" s="937"/>
      <c r="L8" s="938" t="s">
        <v>20</v>
      </c>
      <c r="M8" s="939"/>
      <c r="N8" s="939"/>
      <c r="O8" s="939"/>
      <c r="P8" s="939"/>
      <c r="Q8" s="940"/>
    </row>
    <row r="9" spans="1:17" ht="32.25" customHeight="1">
      <c r="B9" s="7" t="s">
        <v>21</v>
      </c>
      <c r="C9" s="29" t="s">
        <v>22</v>
      </c>
      <c r="D9" s="1"/>
      <c r="E9" s="62" t="s">
        <v>22</v>
      </c>
      <c r="G9" s="154" t="s">
        <v>22</v>
      </c>
      <c r="I9" s="936" t="s">
        <v>22</v>
      </c>
      <c r="J9" s="937"/>
      <c r="L9" s="938" t="s">
        <v>22</v>
      </c>
      <c r="M9" s="939"/>
      <c r="N9" s="939"/>
      <c r="O9" s="939"/>
      <c r="P9" s="939"/>
      <c r="Q9" s="940"/>
    </row>
    <row r="10" spans="1:17" s="9" customFormat="1" ht="191.45" customHeight="1">
      <c r="A10" s="8"/>
      <c r="B10" s="7" t="s">
        <v>23</v>
      </c>
      <c r="C10" s="25"/>
      <c r="D10" s="8"/>
      <c r="G10" s="241" t="s">
        <v>24</v>
      </c>
      <c r="I10" s="960" t="s">
        <v>24</v>
      </c>
      <c r="J10" s="961"/>
      <c r="L10" s="938" t="s">
        <v>24</v>
      </c>
      <c r="M10" s="939"/>
      <c r="N10" s="939"/>
      <c r="O10" s="939"/>
      <c r="P10" s="939"/>
      <c r="Q10" s="940"/>
    </row>
    <row r="11" spans="1:17" ht="167.1" customHeight="1">
      <c r="B11" s="7" t="s">
        <v>25</v>
      </c>
      <c r="C11" s="25"/>
      <c r="D11" s="1"/>
      <c r="G11" s="241" t="s">
        <v>26</v>
      </c>
      <c r="I11" s="962" t="s">
        <v>26</v>
      </c>
      <c r="J11" s="963"/>
      <c r="L11" s="938" t="s">
        <v>26</v>
      </c>
      <c r="M11" s="939"/>
      <c r="N11" s="939"/>
      <c r="O11" s="939"/>
      <c r="P11" s="939"/>
      <c r="Q11" s="940"/>
    </row>
    <row r="12" spans="1:17" ht="245.45" customHeight="1">
      <c r="B12" s="10" t="s">
        <v>27</v>
      </c>
      <c r="C12" s="25"/>
      <c r="D12" s="1"/>
      <c r="G12" s="241" t="s">
        <v>28</v>
      </c>
      <c r="I12" s="960" t="s">
        <v>28</v>
      </c>
      <c r="J12" s="963"/>
      <c r="L12" s="938" t="s">
        <v>28</v>
      </c>
      <c r="M12" s="939"/>
      <c r="N12" s="939"/>
      <c r="O12" s="939"/>
      <c r="P12" s="939"/>
      <c r="Q12" s="940"/>
    </row>
    <row r="13" spans="1:17" ht="32.25" customHeight="1" thickBot="1">
      <c r="B13" s="956" t="s">
        <v>29</v>
      </c>
      <c r="C13" s="956"/>
      <c r="D13" s="956"/>
      <c r="E13" s="956"/>
      <c r="F13" s="956"/>
      <c r="G13" s="956"/>
      <c r="H13" s="956"/>
      <c r="I13" s="956"/>
      <c r="J13" s="956"/>
      <c r="K13" s="956"/>
      <c r="L13" s="956"/>
      <c r="M13" s="956"/>
      <c r="N13" s="956"/>
      <c r="O13" s="956"/>
      <c r="P13" s="956"/>
      <c r="Q13" s="957"/>
    </row>
    <row r="14" spans="1:17" ht="20.45" customHeight="1">
      <c r="B14" s="11" t="s">
        <v>30</v>
      </c>
      <c r="C14" s="30" t="s">
        <v>31</v>
      </c>
      <c r="D14" s="1"/>
      <c r="E14" s="63" t="s">
        <v>32</v>
      </c>
      <c r="G14" s="155" t="s">
        <v>33</v>
      </c>
      <c r="I14" s="969" t="s">
        <v>34</v>
      </c>
      <c r="J14" s="970"/>
      <c r="L14" s="971" t="s">
        <v>35</v>
      </c>
      <c r="M14" s="972"/>
      <c r="N14" s="972"/>
      <c r="O14" s="972"/>
      <c r="P14" s="972"/>
      <c r="Q14" s="973"/>
    </row>
    <row r="15" spans="1:17" ht="18.95" customHeight="1" thickBot="1">
      <c r="B15" s="12" t="s">
        <v>36</v>
      </c>
      <c r="C15" s="31" t="s">
        <v>37</v>
      </c>
      <c r="D15" s="1"/>
      <c r="E15" s="64" t="s">
        <v>37</v>
      </c>
      <c r="G15" s="156" t="s">
        <v>37</v>
      </c>
      <c r="I15" s="969" t="s">
        <v>37</v>
      </c>
      <c r="J15" s="970"/>
      <c r="L15" s="971" t="s">
        <v>37</v>
      </c>
      <c r="M15" s="972"/>
      <c r="N15" s="972"/>
      <c r="O15" s="972"/>
      <c r="P15" s="972"/>
      <c r="Q15" s="973"/>
    </row>
    <row r="16" spans="1:17" ht="21.6" customHeight="1">
      <c r="B16" s="11" t="s">
        <v>38</v>
      </c>
      <c r="C16" s="30" t="s">
        <v>39</v>
      </c>
      <c r="D16" s="1"/>
      <c r="E16" s="63" t="s">
        <v>40</v>
      </c>
      <c r="G16" s="155" t="s">
        <v>40</v>
      </c>
      <c r="I16" s="969" t="s">
        <v>40</v>
      </c>
      <c r="J16" s="970"/>
      <c r="L16" s="971" t="s">
        <v>40</v>
      </c>
      <c r="M16" s="972"/>
      <c r="N16" s="972"/>
      <c r="O16" s="972"/>
      <c r="P16" s="972"/>
      <c r="Q16" s="973"/>
    </row>
    <row r="17" spans="1:17" ht="21.6" customHeight="1" thickBot="1">
      <c r="B17" s="12" t="s">
        <v>41</v>
      </c>
      <c r="C17" s="31" t="s">
        <v>37</v>
      </c>
      <c r="D17" s="1"/>
      <c r="E17" s="64" t="s">
        <v>37</v>
      </c>
      <c r="G17" s="156" t="s">
        <v>37</v>
      </c>
      <c r="I17" s="969" t="s">
        <v>37</v>
      </c>
      <c r="J17" s="970"/>
      <c r="L17" s="971" t="s">
        <v>37</v>
      </c>
      <c r="M17" s="972"/>
      <c r="N17" s="972"/>
      <c r="O17" s="972"/>
      <c r="P17" s="972"/>
      <c r="Q17" s="973"/>
    </row>
    <row r="18" spans="1:17" ht="32.25" customHeight="1">
      <c r="A18"/>
      <c r="B18" s="956" t="s">
        <v>42</v>
      </c>
      <c r="C18" s="956"/>
      <c r="D18" s="956"/>
      <c r="E18" s="956"/>
      <c r="F18" s="956"/>
      <c r="G18" s="956"/>
      <c r="H18" s="956"/>
      <c r="I18" s="956"/>
      <c r="J18" s="956"/>
      <c r="K18" s="956"/>
      <c r="L18" s="956"/>
      <c r="M18" s="956"/>
      <c r="N18" s="956"/>
      <c r="O18" s="956"/>
      <c r="P18" s="956"/>
      <c r="Q18" s="957"/>
    </row>
    <row r="19" spans="1:17" ht="260.25" customHeight="1">
      <c r="B19" s="34" t="s">
        <v>43</v>
      </c>
      <c r="C19" s="35" t="s">
        <v>44</v>
      </c>
      <c r="D19" s="1"/>
      <c r="E19" s="65" t="s">
        <v>45</v>
      </c>
      <c r="G19" s="157" t="s">
        <v>46</v>
      </c>
      <c r="I19" s="964" t="s">
        <v>47</v>
      </c>
      <c r="J19" s="965"/>
      <c r="L19" s="966" t="s">
        <v>48</v>
      </c>
      <c r="M19" s="967"/>
      <c r="N19" s="967"/>
      <c r="O19" s="967"/>
      <c r="P19" s="967"/>
      <c r="Q19" s="968"/>
    </row>
    <row r="20" spans="1:17" ht="258.75" customHeight="1">
      <c r="A20"/>
      <c r="B20" s="7" t="s">
        <v>49</v>
      </c>
      <c r="C20" s="25" t="s">
        <v>50</v>
      </c>
      <c r="E20" s="25" t="s">
        <v>51</v>
      </c>
      <c r="G20" s="158" t="s">
        <v>52</v>
      </c>
      <c r="I20" s="974" t="s">
        <v>53</v>
      </c>
      <c r="J20" s="975"/>
      <c r="L20" s="971" t="s">
        <v>53</v>
      </c>
      <c r="M20" s="972"/>
      <c r="N20" s="972"/>
      <c r="O20" s="972"/>
      <c r="P20" s="972"/>
      <c r="Q20" s="973"/>
    </row>
    <row r="21" spans="1:17" ht="68.25" customHeight="1">
      <c r="B21" s="13" t="s">
        <v>54</v>
      </c>
      <c r="C21" s="25" t="s">
        <v>55</v>
      </c>
      <c r="D21" s="1"/>
      <c r="E21" s="25" t="s">
        <v>56</v>
      </c>
      <c r="G21" s="158" t="s">
        <v>57</v>
      </c>
      <c r="I21" s="976" t="s">
        <v>58</v>
      </c>
      <c r="J21" s="977"/>
      <c r="L21" s="978" t="s">
        <v>59</v>
      </c>
      <c r="M21" s="979"/>
      <c r="N21" s="979"/>
      <c r="O21" s="979"/>
      <c r="P21" s="979"/>
      <c r="Q21" s="980"/>
    </row>
    <row r="22" spans="1:17" ht="98.45" customHeight="1">
      <c r="B22" s="13" t="s">
        <v>60</v>
      </c>
      <c r="C22" s="25" t="s">
        <v>61</v>
      </c>
      <c r="D22" s="1"/>
      <c r="E22" s="25" t="s">
        <v>62</v>
      </c>
      <c r="G22" s="158" t="s">
        <v>63</v>
      </c>
      <c r="I22" s="974" t="s">
        <v>64</v>
      </c>
      <c r="J22" s="975"/>
      <c r="L22" s="978" t="s">
        <v>65</v>
      </c>
      <c r="M22" s="979"/>
      <c r="N22" s="979"/>
      <c r="O22" s="979"/>
      <c r="P22" s="979"/>
      <c r="Q22" s="980"/>
    </row>
    <row r="23" spans="1:17" ht="120.75" customHeight="1">
      <c r="B23" s="13" t="s">
        <v>66</v>
      </c>
      <c r="C23" s="25" t="s">
        <v>67</v>
      </c>
      <c r="D23" s="1"/>
      <c r="E23" s="25" t="s">
        <v>68</v>
      </c>
      <c r="G23" s="158" t="s">
        <v>69</v>
      </c>
      <c r="I23" s="974" t="s">
        <v>70</v>
      </c>
      <c r="J23" s="975"/>
      <c r="L23" s="978" t="s">
        <v>71</v>
      </c>
      <c r="M23" s="979"/>
      <c r="N23" s="979"/>
      <c r="O23" s="979"/>
      <c r="P23" s="979"/>
      <c r="Q23" s="980"/>
    </row>
    <row r="24" spans="1:17" ht="114" customHeight="1">
      <c r="B24" s="13" t="s">
        <v>72</v>
      </c>
      <c r="C24" s="25" t="s">
        <v>73</v>
      </c>
      <c r="D24" s="1"/>
      <c r="E24" s="25" t="s">
        <v>74</v>
      </c>
      <c r="G24" s="158" t="s">
        <v>75</v>
      </c>
      <c r="I24" s="974" t="s">
        <v>76</v>
      </c>
      <c r="J24" s="975"/>
      <c r="L24" s="978" t="s">
        <v>77</v>
      </c>
      <c r="M24" s="979"/>
      <c r="N24" s="979"/>
      <c r="O24" s="979"/>
      <c r="P24" s="979"/>
      <c r="Q24" s="980"/>
    </row>
    <row r="25" spans="1:17" ht="177" customHeight="1">
      <c r="B25" s="13" t="s">
        <v>78</v>
      </c>
      <c r="C25" s="32" t="s">
        <v>79</v>
      </c>
      <c r="D25" s="1"/>
      <c r="E25" s="32" t="s">
        <v>80</v>
      </c>
      <c r="G25" s="159" t="s">
        <v>81</v>
      </c>
      <c r="I25" s="974" t="s">
        <v>82</v>
      </c>
      <c r="J25" s="975"/>
      <c r="L25" s="978" t="s">
        <v>83</v>
      </c>
      <c r="M25" s="979"/>
      <c r="N25" s="979"/>
      <c r="O25" s="979"/>
      <c r="P25" s="979"/>
      <c r="Q25" s="980"/>
    </row>
    <row r="26" spans="1:17" ht="33" customHeight="1">
      <c r="B26" s="956" t="s">
        <v>84</v>
      </c>
      <c r="C26" s="956"/>
      <c r="D26" s="956"/>
      <c r="E26" s="956"/>
      <c r="F26" s="956"/>
      <c r="G26" s="956"/>
      <c r="H26" s="956"/>
      <c r="I26" s="956"/>
      <c r="J26" s="956"/>
      <c r="K26" s="956"/>
      <c r="L26" s="956"/>
      <c r="M26" s="956"/>
      <c r="N26" s="956"/>
      <c r="O26" s="956"/>
      <c r="P26" s="956"/>
      <c r="Q26" s="957"/>
    </row>
    <row r="27" spans="1:17" ht="109.5" customHeight="1" thickBot="1">
      <c r="B27" s="36" t="s">
        <v>85</v>
      </c>
      <c r="C27" s="33"/>
      <c r="D27" s="1"/>
      <c r="E27" s="66" t="s">
        <v>86</v>
      </c>
      <c r="G27" s="160" t="s">
        <v>87</v>
      </c>
      <c r="I27" s="976" t="s">
        <v>58</v>
      </c>
      <c r="J27" s="977"/>
      <c r="L27" s="986" t="s">
        <v>88</v>
      </c>
      <c r="M27" s="987"/>
      <c r="N27" s="987"/>
      <c r="O27" s="987"/>
      <c r="P27" s="987"/>
      <c r="Q27" s="988"/>
    </row>
    <row r="28" spans="1:17" ht="123.95" customHeight="1">
      <c r="B28" s="149" t="s">
        <v>89</v>
      </c>
      <c r="C28" s="25" t="s">
        <v>90</v>
      </c>
      <c r="D28" s="1"/>
      <c r="E28" s="989" t="s">
        <v>91</v>
      </c>
      <c r="G28" s="992" t="s">
        <v>92</v>
      </c>
      <c r="I28" s="315" t="s">
        <v>93</v>
      </c>
      <c r="J28" s="151" t="s">
        <v>94</v>
      </c>
      <c r="L28" s="315" t="s">
        <v>95</v>
      </c>
      <c r="M28" s="316" t="s">
        <v>96</v>
      </c>
      <c r="N28" s="7" t="s">
        <v>97</v>
      </c>
      <c r="O28" s="7" t="s">
        <v>98</v>
      </c>
      <c r="P28" s="317" t="s">
        <v>99</v>
      </c>
      <c r="Q28" s="318" t="s">
        <v>100</v>
      </c>
    </row>
    <row r="29" spans="1:17" ht="30" customHeight="1">
      <c r="B29" s="150" t="s">
        <v>101</v>
      </c>
      <c r="C29" s="25"/>
      <c r="D29" s="1"/>
      <c r="E29" s="990"/>
      <c r="G29" s="993"/>
      <c r="I29" s="321"/>
      <c r="J29" s="322" t="s">
        <v>102</v>
      </c>
      <c r="L29" s="319" t="s">
        <v>58</v>
      </c>
      <c r="M29" s="93"/>
      <c r="N29" s="93"/>
      <c r="O29" s="93"/>
      <c r="P29" s="93"/>
      <c r="Q29" s="43"/>
    </row>
    <row r="30" spans="1:17" ht="28.5" customHeight="1">
      <c r="B30" s="150" t="s">
        <v>103</v>
      </c>
      <c r="C30" s="25"/>
      <c r="D30" s="1"/>
      <c r="E30" s="990"/>
      <c r="G30" s="993"/>
      <c r="I30" s="321"/>
      <c r="J30" s="322" t="s">
        <v>102</v>
      </c>
      <c r="L30" s="319"/>
      <c r="M30" s="93"/>
      <c r="N30" s="93"/>
      <c r="O30" s="93"/>
      <c r="P30" s="93"/>
      <c r="Q30" s="43"/>
    </row>
    <row r="31" spans="1:17" ht="30" customHeight="1">
      <c r="B31" s="150" t="s">
        <v>104</v>
      </c>
      <c r="C31" s="25"/>
      <c r="D31" s="1"/>
      <c r="E31" s="990"/>
      <c r="G31" s="993"/>
      <c r="I31" s="321"/>
      <c r="J31" s="322" t="s">
        <v>102</v>
      </c>
      <c r="L31" s="319"/>
      <c r="M31" s="93"/>
      <c r="N31" s="93"/>
      <c r="O31" s="93"/>
      <c r="P31" s="93"/>
      <c r="Q31" s="43"/>
    </row>
    <row r="32" spans="1:17" ht="36.950000000000003" customHeight="1">
      <c r="B32" s="150" t="s">
        <v>105</v>
      </c>
      <c r="C32" s="25"/>
      <c r="D32" s="1"/>
      <c r="E32" s="990"/>
      <c r="G32" s="993"/>
      <c r="I32" s="321"/>
      <c r="J32" s="322" t="s">
        <v>102</v>
      </c>
      <c r="L32" s="319"/>
      <c r="M32" s="93"/>
      <c r="N32" s="93"/>
      <c r="O32" s="93"/>
      <c r="P32" s="93"/>
      <c r="Q32" s="43"/>
    </row>
    <row r="33" spans="2:17" ht="36.950000000000003" customHeight="1">
      <c r="B33" s="150" t="s">
        <v>106</v>
      </c>
      <c r="C33" s="25"/>
      <c r="D33" s="1"/>
      <c r="E33" s="990"/>
      <c r="G33" s="993"/>
      <c r="I33" s="321"/>
      <c r="J33" s="322" t="s">
        <v>102</v>
      </c>
      <c r="L33" s="319"/>
      <c r="M33" s="93"/>
      <c r="N33" s="93"/>
      <c r="O33" s="93"/>
      <c r="P33" s="93"/>
      <c r="Q33" s="43"/>
    </row>
    <row r="34" spans="2:17" ht="36.950000000000003" customHeight="1">
      <c r="B34" s="150" t="s">
        <v>107</v>
      </c>
      <c r="C34" s="25"/>
      <c r="D34" s="1"/>
      <c r="E34" s="991"/>
      <c r="G34" s="994"/>
      <c r="I34" s="321"/>
      <c r="J34" s="322" t="s">
        <v>102</v>
      </c>
      <c r="L34" s="319"/>
      <c r="M34" s="93"/>
      <c r="N34" s="93"/>
      <c r="O34" s="93"/>
      <c r="P34" s="93"/>
      <c r="Q34" s="43"/>
    </row>
    <row r="35" spans="2:17" ht="174">
      <c r="B35" s="7" t="s">
        <v>108</v>
      </c>
      <c r="C35" s="25" t="s">
        <v>109</v>
      </c>
      <c r="D35" s="1"/>
      <c r="E35" s="25" t="s">
        <v>110</v>
      </c>
      <c r="G35" s="158" t="s">
        <v>111</v>
      </c>
      <c r="I35" s="976" t="s">
        <v>112</v>
      </c>
      <c r="J35" s="977"/>
      <c r="L35" s="995" t="s">
        <v>113</v>
      </c>
      <c r="M35" s="996"/>
      <c r="N35" s="996"/>
      <c r="O35" s="996"/>
      <c r="P35" s="996"/>
      <c r="Q35" s="997"/>
    </row>
    <row r="36" spans="2:17" ht="164.45" customHeight="1" thickBot="1">
      <c r="B36" s="14" t="s">
        <v>114</v>
      </c>
      <c r="C36" s="33" t="s">
        <v>115</v>
      </c>
      <c r="D36" s="1"/>
      <c r="E36" s="32" t="s">
        <v>116</v>
      </c>
      <c r="G36" s="161" t="s">
        <v>117</v>
      </c>
      <c r="I36" s="981"/>
      <c r="J36" s="982"/>
      <c r="L36" s="983"/>
      <c r="M36" s="984"/>
      <c r="N36" s="984"/>
      <c r="O36" s="984"/>
      <c r="P36" s="984"/>
      <c r="Q36" s="985"/>
    </row>
    <row r="37" spans="2:17" ht="30" customHeight="1">
      <c r="B37" s="956"/>
      <c r="C37" s="956"/>
      <c r="D37" s="1"/>
    </row>
    <row r="38" spans="2:17" ht="15" hidden="1" customHeight="1"/>
    <row r="39" spans="2:17" ht="15" hidden="1" customHeight="1"/>
    <row r="40" spans="2:17" ht="15" hidden="1" customHeight="1"/>
    <row r="41" spans="2:17" ht="15" hidden="1" customHeight="1"/>
    <row r="42" spans="2:17" ht="15" hidden="1" customHeight="1"/>
    <row r="43" spans="2:17" ht="15" hidden="1" customHeight="1"/>
    <row r="44" spans="2:17" ht="15" hidden="1" customHeight="1"/>
    <row r="45" spans="2:17" ht="15" hidden="1" customHeight="1"/>
    <row r="46" spans="2:17" ht="15" hidden="1" customHeight="1"/>
    <row r="47" spans="2:17" ht="15" hidden="1" customHeight="1"/>
    <row r="48" spans="2:17"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55">
    <mergeCell ref="I36:J36"/>
    <mergeCell ref="L36:Q36"/>
    <mergeCell ref="B37:C37"/>
    <mergeCell ref="B26:Q26"/>
    <mergeCell ref="I27:J27"/>
    <mergeCell ref="L27:Q27"/>
    <mergeCell ref="E28:E34"/>
    <mergeCell ref="G28:G34"/>
    <mergeCell ref="I35:J35"/>
    <mergeCell ref="L35:Q35"/>
    <mergeCell ref="I23:J23"/>
    <mergeCell ref="L23:Q23"/>
    <mergeCell ref="I24:J24"/>
    <mergeCell ref="L24:Q24"/>
    <mergeCell ref="I25:J25"/>
    <mergeCell ref="L25:Q25"/>
    <mergeCell ref="I20:J20"/>
    <mergeCell ref="L20:Q20"/>
    <mergeCell ref="I21:J21"/>
    <mergeCell ref="L21:Q21"/>
    <mergeCell ref="I22:J22"/>
    <mergeCell ref="L22:Q22"/>
    <mergeCell ref="I19:J19"/>
    <mergeCell ref="L19:Q19"/>
    <mergeCell ref="I12:J12"/>
    <mergeCell ref="L12:Q12"/>
    <mergeCell ref="B13:Q13"/>
    <mergeCell ref="I14:J14"/>
    <mergeCell ref="L14:Q14"/>
    <mergeCell ref="I15:J15"/>
    <mergeCell ref="L15:Q15"/>
    <mergeCell ref="I16:J16"/>
    <mergeCell ref="L16:Q16"/>
    <mergeCell ref="I17:J17"/>
    <mergeCell ref="L17:Q17"/>
    <mergeCell ref="B18:Q18"/>
    <mergeCell ref="I9:J9"/>
    <mergeCell ref="L9:Q9"/>
    <mergeCell ref="I10:J10"/>
    <mergeCell ref="L10:Q10"/>
    <mergeCell ref="I11:J11"/>
    <mergeCell ref="L11:Q11"/>
    <mergeCell ref="I8:J8"/>
    <mergeCell ref="L8:Q8"/>
    <mergeCell ref="B1:Q1"/>
    <mergeCell ref="I2:J2"/>
    <mergeCell ref="L2:Q2"/>
    <mergeCell ref="B3:Q3"/>
    <mergeCell ref="I4:J4"/>
    <mergeCell ref="L4:Q4"/>
    <mergeCell ref="I5:J5"/>
    <mergeCell ref="L5:Q5"/>
    <mergeCell ref="B6:Q6"/>
    <mergeCell ref="I7:J7"/>
    <mergeCell ref="L7:Q7"/>
  </mergeCells>
  <pageMargins left="0.7" right="0.7" top="0.75" bottom="0.75" header="0.3" footer="0.3"/>
  <pageSetup orientation="portrait" horizontalDpi="4294967293"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6898759-36AB-4AC4-B611-9790B515A06A}">
          <x14:formula1>
            <xm:f>Dropdown!$I$2:$I$4</xm:f>
          </x14:formula1>
          <xm:sqref>P29:P34</xm:sqref>
        </x14:dataValidation>
        <x14:dataValidation type="list" allowBlank="1" showInputMessage="1" showErrorMessage="1" xr:uid="{3A0003CB-33FD-47A2-9A47-840E9A6CB5DC}">
          <x14:formula1>
            <xm:f>Dropdown!$H$2:$H$6</xm:f>
          </x14:formula1>
          <xm:sqref>N29:O34</xm:sqref>
        </x14:dataValidation>
        <x14:dataValidation type="list" allowBlank="1" showInputMessage="1" showErrorMessage="1" xr:uid="{AFEE9C55-BBCC-47FC-BA38-A45DBDE2FEB9}">
          <x14:formula1>
            <xm:f>Dropdown!$G$2:$G$9</xm:f>
          </x14:formula1>
          <xm:sqref>M29:M34</xm:sqref>
        </x14:dataValidation>
        <x14:dataValidation type="list" allowBlank="1" showInputMessage="1" showErrorMessage="1" xr:uid="{06256D8E-DFA4-46B0-9689-3DDD5177C551}">
          <x14:formula1>
            <xm:f>Dropdown!$E$2:$E$62</xm:f>
          </x14:formula1>
          <xm:sqref>I29:I34</xm:sqref>
        </x14:dataValidation>
        <x14:dataValidation type="list" allowBlank="1" showInputMessage="1" showErrorMessage="1" xr:uid="{CA754A37-1A85-4D20-8837-C1E92B8E6D6B}">
          <x14:formula1>
            <xm:f>Dropdown!$A$2</xm:f>
          </x14:formula1>
          <xm:sqref>C15 C17 E15 E17 G15 G17 I15:J15 I17:J17 L15:Q15 L17:Q17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4D474-4C59-4A5F-AF6F-633B31590697}">
  <dimension ref="A1:CG96"/>
  <sheetViews>
    <sheetView showGridLines="0" zoomScale="90" zoomScaleNormal="90" workbookViewId="0">
      <pane xSplit="2" ySplit="2" topLeftCell="AK3" activePane="bottomRight" state="frozen"/>
      <selection pane="bottomRight" activeCell="AL1" sqref="AL1"/>
      <selection pane="bottomLeft" activeCell="A3" sqref="A3"/>
      <selection pane="topRight" activeCell="C1" sqref="C1"/>
    </sheetView>
  </sheetViews>
  <sheetFormatPr defaultColWidth="11.42578125" defaultRowHeight="0" customHeight="1" zeroHeight="1"/>
  <cols>
    <col min="1" max="1" width="7.5703125" style="1" customWidth="1"/>
    <col min="2" max="2" width="63.140625" customWidth="1"/>
    <col min="3" max="3" width="5.5703125" hidden="1" customWidth="1"/>
    <col min="4" max="4" width="29.85546875" hidden="1" customWidth="1"/>
    <col min="5" max="5" width="26.5703125" hidden="1" customWidth="1"/>
    <col min="6" max="7" width="22.28515625" hidden="1" customWidth="1"/>
    <col min="8" max="8" width="21.85546875" hidden="1" customWidth="1"/>
    <col min="9" max="9" width="12.7109375" hidden="1" customWidth="1"/>
    <col min="10" max="10" width="4.140625" hidden="1" customWidth="1"/>
    <col min="11" max="11" width="27.5703125" hidden="1" customWidth="1"/>
    <col min="12" max="15" width="17.140625" hidden="1" customWidth="1"/>
    <col min="16" max="16" width="71" hidden="1" customWidth="1"/>
    <col min="17" max="17" width="5.5703125" hidden="1" customWidth="1"/>
    <col min="18" max="18" width="26.42578125" hidden="1" customWidth="1"/>
    <col min="19" max="22" width="18" hidden="1" customWidth="1"/>
    <col min="23" max="23" width="33.140625" hidden="1" customWidth="1"/>
    <col min="24" max="24" width="4.7109375" customWidth="1"/>
    <col min="25" max="25" width="132.42578125" hidden="1" customWidth="1"/>
    <col min="26" max="26" width="17.85546875" hidden="1" customWidth="1"/>
    <col min="27" max="28" width="18.5703125" hidden="1" customWidth="1"/>
    <col min="29" max="29" width="19.7109375" hidden="1" customWidth="1"/>
    <col min="30" max="30" width="39.42578125" hidden="1" customWidth="1"/>
    <col min="31" max="31" width="5.85546875" hidden="1" customWidth="1"/>
    <col min="32" max="32" width="45.7109375" customWidth="1"/>
    <col min="33" max="33" width="30.140625" customWidth="1"/>
    <col min="34" max="37" width="26.42578125" customWidth="1"/>
    <col min="38" max="38" width="4.85546875" hidden="1" customWidth="1"/>
    <col min="39" max="44" width="29.28515625" hidden="1" customWidth="1"/>
    <col min="46" max="58" width="0" hidden="1" customWidth="1"/>
    <col min="79" max="98" width="11.42578125" customWidth="1"/>
  </cols>
  <sheetData>
    <row r="1" spans="1:85" s="1" customFormat="1" ht="76.5" customHeight="1" thickBot="1">
      <c r="B1" s="941" t="s">
        <v>0</v>
      </c>
      <c r="C1" s="942"/>
      <c r="D1" s="942"/>
      <c r="E1" s="942"/>
      <c r="F1" s="942"/>
      <c r="G1" s="942"/>
      <c r="H1" s="942"/>
      <c r="I1" s="942"/>
      <c r="J1" s="942"/>
      <c r="K1" s="942"/>
      <c r="L1" s="942"/>
      <c r="M1" s="942"/>
      <c r="N1" s="942"/>
      <c r="O1" s="942"/>
      <c r="P1" s="942"/>
      <c r="Q1" s="942"/>
      <c r="R1" s="942"/>
      <c r="S1" s="942"/>
      <c r="T1" s="942"/>
      <c r="U1" s="942"/>
      <c r="V1" s="942"/>
      <c r="W1" s="942"/>
      <c r="X1" s="942"/>
      <c r="Y1" s="942"/>
      <c r="Z1" s="942"/>
      <c r="AA1" s="942"/>
      <c r="AB1" s="942"/>
      <c r="AC1" s="942"/>
      <c r="AD1" s="942"/>
      <c r="AE1" s="942"/>
      <c r="AF1" s="942"/>
      <c r="AG1" s="942"/>
      <c r="AH1" s="942"/>
      <c r="AI1" s="942"/>
      <c r="AJ1" s="942"/>
      <c r="AK1" s="942"/>
      <c r="AL1" s="942"/>
      <c r="AM1" s="942"/>
      <c r="AN1" s="942"/>
      <c r="AO1" s="942"/>
      <c r="AP1" s="942"/>
      <c r="AQ1" s="942"/>
      <c r="AR1" s="942"/>
      <c r="AT1" s="1082" t="s">
        <v>118</v>
      </c>
      <c r="AU1" s="1082"/>
      <c r="AV1" s="1082"/>
      <c r="AW1" s="1082"/>
      <c r="AX1" s="1082"/>
      <c r="AY1" s="1082"/>
      <c r="AZ1" s="1082"/>
      <c r="BA1" s="1082"/>
      <c r="BB1" s="1082"/>
      <c r="BC1" s="1082"/>
      <c r="BD1" s="1082"/>
      <c r="BE1" s="1082"/>
      <c r="BF1" s="1082"/>
      <c r="CB1" s="840"/>
      <c r="CC1" s="840"/>
      <c r="CD1" s="840"/>
      <c r="CE1" s="840"/>
      <c r="CF1" s="840"/>
      <c r="CG1" s="840"/>
    </row>
    <row r="2" spans="1:85" ht="19.5" customHeight="1">
      <c r="B2" s="2"/>
      <c r="D2" s="943" t="s">
        <v>119</v>
      </c>
      <c r="E2" s="1024"/>
      <c r="F2" s="1024"/>
      <c r="G2" s="1024"/>
      <c r="H2" s="1024"/>
      <c r="I2" s="944"/>
      <c r="K2" s="943" t="s">
        <v>120</v>
      </c>
      <c r="L2" s="1024"/>
      <c r="M2" s="1024"/>
      <c r="N2" s="1024"/>
      <c r="O2" s="1024"/>
      <c r="P2" s="944"/>
      <c r="R2" s="943" t="s">
        <v>121</v>
      </c>
      <c r="S2" s="1024"/>
      <c r="T2" s="1024"/>
      <c r="U2" s="1024"/>
      <c r="V2" s="1024"/>
      <c r="W2" s="944"/>
      <c r="Y2" s="943" t="s">
        <v>122</v>
      </c>
      <c r="Z2" s="1024"/>
      <c r="AA2" s="1024"/>
      <c r="AB2" s="1024"/>
      <c r="AC2" s="1024"/>
      <c r="AD2" s="944"/>
      <c r="AF2" s="1038" t="s">
        <v>123</v>
      </c>
      <c r="AG2" s="1039"/>
      <c r="AH2" s="1039"/>
      <c r="AI2" s="1039"/>
      <c r="AJ2" s="1039"/>
      <c r="AK2" s="1040"/>
      <c r="AM2" s="945" t="s">
        <v>124</v>
      </c>
      <c r="AN2" s="946"/>
      <c r="AO2" s="946"/>
      <c r="AP2" s="946"/>
      <c r="AQ2" s="946"/>
      <c r="AR2" s="947"/>
      <c r="AT2" s="945" t="s">
        <v>125</v>
      </c>
      <c r="AU2" s="946"/>
      <c r="AV2" s="946"/>
      <c r="AW2" s="946"/>
      <c r="AX2" s="946"/>
      <c r="AY2" s="947"/>
      <c r="BA2" s="945" t="s">
        <v>126</v>
      </c>
      <c r="BB2" s="946"/>
      <c r="BC2" s="946"/>
      <c r="BD2" s="946"/>
      <c r="BE2" s="946"/>
      <c r="BF2" s="947"/>
    </row>
    <row r="3" spans="1:85" ht="24.75" customHeight="1">
      <c r="B3" s="948" t="s">
        <v>6</v>
      </c>
      <c r="C3" s="948"/>
      <c r="D3" s="948"/>
      <c r="E3" s="948"/>
      <c r="F3" s="948"/>
      <c r="G3" s="948"/>
      <c r="H3" s="948"/>
      <c r="I3" s="949"/>
      <c r="R3" s="553"/>
      <c r="W3" s="554"/>
      <c r="Y3" s="553"/>
      <c r="AD3" s="554"/>
      <c r="AF3" s="553"/>
      <c r="AK3" s="554"/>
      <c r="AM3" s="553"/>
      <c r="AR3" s="554"/>
      <c r="AT3" s="553"/>
      <c r="AY3" s="554"/>
      <c r="BA3" s="553"/>
      <c r="BF3" s="554"/>
    </row>
    <row r="4" spans="1:85" ht="29.1" customHeight="1">
      <c r="B4" s="4" t="s">
        <v>7</v>
      </c>
      <c r="D4" s="950" t="s">
        <v>127</v>
      </c>
      <c r="E4" s="952"/>
      <c r="F4" s="952"/>
      <c r="G4" s="952"/>
      <c r="H4" s="952"/>
      <c r="I4" s="951"/>
      <c r="K4" s="950">
        <v>45499</v>
      </c>
      <c r="L4" s="952"/>
      <c r="M4" s="952"/>
      <c r="N4" s="952"/>
      <c r="O4" s="952"/>
      <c r="P4" s="951"/>
      <c r="R4" s="950" t="s">
        <v>128</v>
      </c>
      <c r="S4" s="952"/>
      <c r="T4" s="952"/>
      <c r="U4" s="952"/>
      <c r="V4" s="952"/>
      <c r="W4" s="951"/>
      <c r="Y4" s="950"/>
      <c r="Z4" s="1007"/>
      <c r="AA4" s="1007"/>
      <c r="AB4" s="1007"/>
      <c r="AC4" s="1007"/>
      <c r="AD4" s="1008"/>
      <c r="AF4" s="950"/>
      <c r="AG4" s="1007"/>
      <c r="AH4" s="1007"/>
      <c r="AI4" s="1007"/>
      <c r="AJ4" s="1007"/>
      <c r="AK4" s="1008"/>
      <c r="AM4" s="950"/>
      <c r="AN4" s="1007"/>
      <c r="AO4" s="1007"/>
      <c r="AP4" s="1007"/>
      <c r="AQ4" s="1007"/>
      <c r="AR4" s="1008"/>
      <c r="AT4" s="950"/>
      <c r="AU4" s="1007"/>
      <c r="AV4" s="1007"/>
      <c r="AW4" s="1007"/>
      <c r="AX4" s="1007"/>
      <c r="AY4" s="1008"/>
      <c r="BA4" s="950"/>
      <c r="BB4" s="1007"/>
      <c r="BC4" s="1007"/>
      <c r="BD4" s="1007"/>
      <c r="BE4" s="1007"/>
      <c r="BF4" s="1008"/>
    </row>
    <row r="5" spans="1:85" ht="40.35" customHeight="1">
      <c r="B5" s="5" t="s">
        <v>13</v>
      </c>
      <c r="D5" s="953" t="s">
        <v>15</v>
      </c>
      <c r="E5" s="955"/>
      <c r="F5" s="955"/>
      <c r="G5" s="955"/>
      <c r="H5" s="955"/>
      <c r="I5" s="954"/>
      <c r="K5" s="953" t="s">
        <v>15</v>
      </c>
      <c r="L5" s="955"/>
      <c r="M5" s="955"/>
      <c r="N5" s="955"/>
      <c r="O5" s="955"/>
      <c r="P5" s="954"/>
      <c r="R5" s="953" t="s">
        <v>15</v>
      </c>
      <c r="S5" s="955"/>
      <c r="T5" s="955"/>
      <c r="U5" s="955"/>
      <c r="V5" s="955"/>
      <c r="W5" s="954"/>
      <c r="Y5" s="953" t="s">
        <v>15</v>
      </c>
      <c r="Z5" s="955"/>
      <c r="AA5" s="955"/>
      <c r="AB5" s="955"/>
      <c r="AC5" s="955"/>
      <c r="AD5" s="954"/>
      <c r="AF5" s="953" t="s">
        <v>15</v>
      </c>
      <c r="AG5" s="955"/>
      <c r="AH5" s="955"/>
      <c r="AI5" s="955"/>
      <c r="AJ5" s="955"/>
      <c r="AK5" s="954"/>
      <c r="AM5" s="953" t="s">
        <v>15</v>
      </c>
      <c r="AN5" s="955"/>
      <c r="AO5" s="955"/>
      <c r="AP5" s="955"/>
      <c r="AQ5" s="955"/>
      <c r="AR5" s="954"/>
      <c r="AT5" s="953" t="s">
        <v>15</v>
      </c>
      <c r="AU5" s="955"/>
      <c r="AV5" s="955"/>
      <c r="AW5" s="955"/>
      <c r="AX5" s="955"/>
      <c r="AY5" s="954"/>
      <c r="BA5" s="953" t="s">
        <v>15</v>
      </c>
      <c r="BB5" s="955"/>
      <c r="BC5" s="955"/>
      <c r="BD5" s="955"/>
      <c r="BE5" s="955"/>
      <c r="BF5" s="954"/>
    </row>
    <row r="6" spans="1:85" ht="23.25" customHeight="1">
      <c r="B6" s="956" t="s">
        <v>16</v>
      </c>
      <c r="C6" s="956"/>
      <c r="D6" s="956"/>
      <c r="E6" s="956"/>
      <c r="F6" s="956"/>
      <c r="G6" s="956"/>
      <c r="H6" s="956"/>
      <c r="I6" s="957"/>
      <c r="R6" s="553"/>
      <c r="W6" s="554"/>
      <c r="Y6" s="553"/>
      <c r="AD6" s="554"/>
      <c r="AF6" s="553"/>
      <c r="AK6" s="554"/>
      <c r="AM6" s="553"/>
      <c r="AR6" s="554"/>
      <c r="AT6" s="553"/>
      <c r="AY6" s="554"/>
      <c r="BA6" s="553"/>
      <c r="BF6" s="554"/>
    </row>
    <row r="7" spans="1:85" ht="29.25" customHeight="1">
      <c r="B7" s="6" t="s">
        <v>17</v>
      </c>
      <c r="D7" s="1009" t="s">
        <v>18</v>
      </c>
      <c r="E7" s="1010"/>
      <c r="F7" s="1010"/>
      <c r="G7" s="1010"/>
      <c r="H7" s="1010"/>
      <c r="I7" s="1011"/>
      <c r="K7" s="1009" t="s">
        <v>18</v>
      </c>
      <c r="L7" s="1010"/>
      <c r="M7" s="1010"/>
      <c r="N7" s="1010"/>
      <c r="O7" s="1010"/>
      <c r="P7" s="1011"/>
      <c r="R7" s="1009" t="s">
        <v>18</v>
      </c>
      <c r="S7" s="1010"/>
      <c r="T7" s="1010"/>
      <c r="U7" s="1010"/>
      <c r="V7" s="1010"/>
      <c r="W7" s="1011"/>
      <c r="Y7" s="1009" t="s">
        <v>18</v>
      </c>
      <c r="Z7" s="1010"/>
      <c r="AA7" s="1010"/>
      <c r="AB7" s="1010"/>
      <c r="AC7" s="1010"/>
      <c r="AD7" s="1011"/>
      <c r="AF7" s="1009" t="s">
        <v>18</v>
      </c>
      <c r="AG7" s="1010"/>
      <c r="AH7" s="1010"/>
      <c r="AI7" s="1010"/>
      <c r="AJ7" s="1010"/>
      <c r="AK7" s="1011"/>
      <c r="AM7" s="1009" t="s">
        <v>18</v>
      </c>
      <c r="AN7" s="1010"/>
      <c r="AO7" s="1010"/>
      <c r="AP7" s="1010"/>
      <c r="AQ7" s="1010"/>
      <c r="AR7" s="1011"/>
      <c r="AT7" s="1009" t="s">
        <v>18</v>
      </c>
      <c r="AU7" s="1010"/>
      <c r="AV7" s="1010"/>
      <c r="AW7" s="1010"/>
      <c r="AX7" s="1010"/>
      <c r="AY7" s="1011"/>
      <c r="BA7" s="1009" t="s">
        <v>18</v>
      </c>
      <c r="BB7" s="1010"/>
      <c r="BC7" s="1010"/>
      <c r="BD7" s="1010"/>
      <c r="BE7" s="1010"/>
      <c r="BF7" s="1011"/>
    </row>
    <row r="8" spans="1:85" ht="32.25" customHeight="1">
      <c r="B8" s="7" t="s">
        <v>19</v>
      </c>
      <c r="D8" s="938" t="s">
        <v>20</v>
      </c>
      <c r="E8" s="939"/>
      <c r="F8" s="939"/>
      <c r="G8" s="939"/>
      <c r="H8" s="939"/>
      <c r="I8" s="940"/>
      <c r="K8" s="938" t="s">
        <v>20</v>
      </c>
      <c r="L8" s="939"/>
      <c r="M8" s="939"/>
      <c r="N8" s="939"/>
      <c r="O8" s="939"/>
      <c r="P8" s="940"/>
      <c r="R8" s="938" t="s">
        <v>20</v>
      </c>
      <c r="S8" s="939"/>
      <c r="T8" s="939"/>
      <c r="U8" s="939"/>
      <c r="V8" s="939"/>
      <c r="W8" s="940"/>
      <c r="Y8" s="938" t="s">
        <v>20</v>
      </c>
      <c r="Z8" s="939"/>
      <c r="AA8" s="939"/>
      <c r="AB8" s="939"/>
      <c r="AC8" s="939"/>
      <c r="AD8" s="940"/>
      <c r="AF8" s="938" t="s">
        <v>20</v>
      </c>
      <c r="AG8" s="939"/>
      <c r="AH8" s="939"/>
      <c r="AI8" s="939"/>
      <c r="AJ8" s="939"/>
      <c r="AK8" s="940"/>
      <c r="AM8" s="938" t="s">
        <v>20</v>
      </c>
      <c r="AN8" s="939"/>
      <c r="AO8" s="939"/>
      <c r="AP8" s="939"/>
      <c r="AQ8" s="939"/>
      <c r="AR8" s="940"/>
      <c r="AT8" s="938" t="s">
        <v>20</v>
      </c>
      <c r="AU8" s="939"/>
      <c r="AV8" s="939"/>
      <c r="AW8" s="939"/>
      <c r="AX8" s="939"/>
      <c r="AY8" s="940"/>
      <c r="BA8" s="938" t="s">
        <v>20</v>
      </c>
      <c r="BB8" s="939"/>
      <c r="BC8" s="939"/>
      <c r="BD8" s="939"/>
      <c r="BE8" s="939"/>
      <c r="BF8" s="940"/>
    </row>
    <row r="9" spans="1:85" ht="32.25" customHeight="1">
      <c r="B9" s="7" t="s">
        <v>21</v>
      </c>
      <c r="D9" s="938" t="s">
        <v>22</v>
      </c>
      <c r="E9" s="939"/>
      <c r="F9" s="939"/>
      <c r="G9" s="939"/>
      <c r="H9" s="939"/>
      <c r="I9" s="940"/>
      <c r="K9" s="938" t="s">
        <v>22</v>
      </c>
      <c r="L9" s="939"/>
      <c r="M9" s="939"/>
      <c r="N9" s="939"/>
      <c r="O9" s="939"/>
      <c r="P9" s="940"/>
      <c r="R9" s="938" t="s">
        <v>22</v>
      </c>
      <c r="S9" s="939"/>
      <c r="T9" s="939"/>
      <c r="U9" s="939"/>
      <c r="V9" s="939"/>
      <c r="W9" s="940"/>
      <c r="Y9" s="938" t="s">
        <v>22</v>
      </c>
      <c r="Z9" s="939"/>
      <c r="AA9" s="939"/>
      <c r="AB9" s="939"/>
      <c r="AC9" s="939"/>
      <c r="AD9" s="940"/>
      <c r="AF9" s="938" t="s">
        <v>22</v>
      </c>
      <c r="AG9" s="939"/>
      <c r="AH9" s="939"/>
      <c r="AI9" s="939"/>
      <c r="AJ9" s="939"/>
      <c r="AK9" s="940"/>
      <c r="AM9" s="938" t="s">
        <v>22</v>
      </c>
      <c r="AN9" s="939"/>
      <c r="AO9" s="939"/>
      <c r="AP9" s="939"/>
      <c r="AQ9" s="939"/>
      <c r="AR9" s="940"/>
      <c r="AT9" s="938" t="s">
        <v>22</v>
      </c>
      <c r="AU9" s="939"/>
      <c r="AV9" s="939"/>
      <c r="AW9" s="939"/>
      <c r="AX9" s="939"/>
      <c r="AY9" s="940"/>
      <c r="BA9" s="938" t="s">
        <v>22</v>
      </c>
      <c r="BB9" s="939"/>
      <c r="BC9" s="939"/>
      <c r="BD9" s="939"/>
      <c r="BE9" s="939"/>
      <c r="BF9" s="940"/>
    </row>
    <row r="10" spans="1:85" s="9" customFormat="1" ht="191.45" customHeight="1">
      <c r="A10" s="8"/>
      <c r="B10" s="7" t="s">
        <v>23</v>
      </c>
      <c r="D10" s="938" t="s">
        <v>24</v>
      </c>
      <c r="E10" s="939"/>
      <c r="F10" s="939"/>
      <c r="G10" s="939"/>
      <c r="H10" s="939"/>
      <c r="I10" s="940"/>
      <c r="K10" s="938" t="s">
        <v>24</v>
      </c>
      <c r="L10" s="939"/>
      <c r="M10" s="939"/>
      <c r="N10" s="939"/>
      <c r="O10" s="939"/>
      <c r="P10" s="940"/>
      <c r="R10" s="938" t="s">
        <v>24</v>
      </c>
      <c r="S10" s="939"/>
      <c r="T10" s="939"/>
      <c r="U10" s="939"/>
      <c r="V10" s="939"/>
      <c r="W10" s="940"/>
      <c r="Y10" s="938" t="s">
        <v>24</v>
      </c>
      <c r="Z10" s="939"/>
      <c r="AA10" s="939"/>
      <c r="AB10" s="939"/>
      <c r="AC10" s="939"/>
      <c r="AD10" s="940"/>
      <c r="AF10" s="938" t="s">
        <v>24</v>
      </c>
      <c r="AG10" s="939"/>
      <c r="AH10" s="939"/>
      <c r="AI10" s="939"/>
      <c r="AJ10" s="939"/>
      <c r="AK10" s="940"/>
      <c r="AM10" s="938" t="s">
        <v>24</v>
      </c>
      <c r="AN10" s="939"/>
      <c r="AO10" s="939"/>
      <c r="AP10" s="939"/>
      <c r="AQ10" s="939"/>
      <c r="AR10" s="940"/>
      <c r="AT10" s="938" t="s">
        <v>24</v>
      </c>
      <c r="AU10" s="939"/>
      <c r="AV10" s="939"/>
      <c r="AW10" s="939"/>
      <c r="AX10" s="939"/>
      <c r="AY10" s="940"/>
      <c r="BA10" s="938" t="s">
        <v>24</v>
      </c>
      <c r="BB10" s="939"/>
      <c r="BC10" s="939"/>
      <c r="BD10" s="939"/>
      <c r="BE10" s="939"/>
      <c r="BF10" s="940"/>
    </row>
    <row r="11" spans="1:85" ht="167.1" customHeight="1">
      <c r="B11" s="7" t="s">
        <v>25</v>
      </c>
      <c r="D11" s="938" t="s">
        <v>26</v>
      </c>
      <c r="E11" s="939"/>
      <c r="F11" s="939"/>
      <c r="G11" s="939"/>
      <c r="H11" s="939"/>
      <c r="I11" s="940"/>
      <c r="K11" s="938" t="s">
        <v>26</v>
      </c>
      <c r="L11" s="939"/>
      <c r="M11" s="939"/>
      <c r="N11" s="939"/>
      <c r="O11" s="939"/>
      <c r="P11" s="940"/>
      <c r="R11" s="938" t="s">
        <v>26</v>
      </c>
      <c r="S11" s="939"/>
      <c r="T11" s="939"/>
      <c r="U11" s="939"/>
      <c r="V11" s="939"/>
      <c r="W11" s="940"/>
      <c r="Y11" s="938" t="s">
        <v>26</v>
      </c>
      <c r="Z11" s="939"/>
      <c r="AA11" s="939"/>
      <c r="AB11" s="939"/>
      <c r="AC11" s="939"/>
      <c r="AD11" s="940"/>
      <c r="AF11" s="938" t="s">
        <v>26</v>
      </c>
      <c r="AG11" s="939"/>
      <c r="AH11" s="939"/>
      <c r="AI11" s="939"/>
      <c r="AJ11" s="939"/>
      <c r="AK11" s="940"/>
      <c r="AM11" s="938" t="s">
        <v>26</v>
      </c>
      <c r="AN11" s="939"/>
      <c r="AO11" s="939"/>
      <c r="AP11" s="939"/>
      <c r="AQ11" s="939"/>
      <c r="AR11" s="940"/>
      <c r="AT11" s="938" t="s">
        <v>26</v>
      </c>
      <c r="AU11" s="939"/>
      <c r="AV11" s="939"/>
      <c r="AW11" s="939"/>
      <c r="AX11" s="939"/>
      <c r="AY11" s="940"/>
      <c r="BA11" s="938" t="s">
        <v>26</v>
      </c>
      <c r="BB11" s="939"/>
      <c r="BC11" s="939"/>
      <c r="BD11" s="939"/>
      <c r="BE11" s="939"/>
      <c r="BF11" s="940"/>
    </row>
    <row r="12" spans="1:85" ht="255.75" customHeight="1">
      <c r="B12" s="10" t="s">
        <v>27</v>
      </c>
      <c r="D12" s="938" t="s">
        <v>28</v>
      </c>
      <c r="E12" s="939"/>
      <c r="F12" s="939"/>
      <c r="G12" s="939"/>
      <c r="H12" s="939"/>
      <c r="I12" s="940"/>
      <c r="K12" s="938" t="s">
        <v>28</v>
      </c>
      <c r="L12" s="939"/>
      <c r="M12" s="939"/>
      <c r="N12" s="939"/>
      <c r="O12" s="939"/>
      <c r="P12" s="940"/>
      <c r="R12" s="938" t="s">
        <v>28</v>
      </c>
      <c r="S12" s="939"/>
      <c r="T12" s="939"/>
      <c r="U12" s="939"/>
      <c r="V12" s="939"/>
      <c r="W12" s="940"/>
      <c r="Y12" s="938" t="s">
        <v>28</v>
      </c>
      <c r="Z12" s="939"/>
      <c r="AA12" s="939"/>
      <c r="AB12" s="939"/>
      <c r="AC12" s="939"/>
      <c r="AD12" s="940"/>
      <c r="AF12" s="938" t="s">
        <v>28</v>
      </c>
      <c r="AG12" s="939"/>
      <c r="AH12" s="939"/>
      <c r="AI12" s="939"/>
      <c r="AJ12" s="939"/>
      <c r="AK12" s="940"/>
      <c r="AM12" s="938" t="s">
        <v>28</v>
      </c>
      <c r="AN12" s="939"/>
      <c r="AO12" s="939"/>
      <c r="AP12" s="939"/>
      <c r="AQ12" s="939"/>
      <c r="AR12" s="940"/>
      <c r="AT12" s="938" t="s">
        <v>28</v>
      </c>
      <c r="AU12" s="939"/>
      <c r="AV12" s="939"/>
      <c r="AW12" s="939"/>
      <c r="AX12" s="939"/>
      <c r="AY12" s="940"/>
      <c r="BA12" s="938" t="s">
        <v>28</v>
      </c>
      <c r="BB12" s="939"/>
      <c r="BC12" s="939"/>
      <c r="BD12" s="939"/>
      <c r="BE12" s="939"/>
      <c r="BF12" s="940"/>
    </row>
    <row r="13" spans="1:85" ht="32.25" customHeight="1" thickBot="1">
      <c r="B13" s="956" t="s">
        <v>29</v>
      </c>
      <c r="C13" s="956"/>
      <c r="D13" s="956"/>
      <c r="E13" s="956"/>
      <c r="F13" s="956"/>
      <c r="G13" s="956"/>
      <c r="H13" s="956"/>
      <c r="I13" s="957"/>
      <c r="R13" s="553"/>
      <c r="W13" s="554"/>
      <c r="Y13" s="553"/>
      <c r="AD13" s="554"/>
      <c r="AF13" s="553"/>
      <c r="AK13" s="554"/>
      <c r="AM13" s="553"/>
      <c r="AR13" s="554"/>
      <c r="AT13" s="553"/>
      <c r="AY13" s="554"/>
      <c r="BA13" s="553"/>
      <c r="BF13" s="554"/>
    </row>
    <row r="14" spans="1:85" ht="20.45" customHeight="1">
      <c r="B14" s="11" t="s">
        <v>30</v>
      </c>
      <c r="D14" s="1074" t="s">
        <v>35</v>
      </c>
      <c r="E14" s="1075"/>
      <c r="F14" s="1075"/>
      <c r="G14" s="1075"/>
      <c r="H14" s="1075"/>
      <c r="I14" s="1076"/>
      <c r="K14" s="971" t="s">
        <v>129</v>
      </c>
      <c r="L14" s="972"/>
      <c r="M14" s="972"/>
      <c r="N14" s="972"/>
      <c r="O14" s="972"/>
      <c r="P14" s="973"/>
      <c r="R14" s="1025" t="s">
        <v>35</v>
      </c>
      <c r="S14" s="1026"/>
      <c r="T14" s="1026"/>
      <c r="U14" s="1026"/>
      <c r="V14" s="1026"/>
      <c r="W14" s="1027"/>
      <c r="Y14" s="1035" t="s">
        <v>130</v>
      </c>
      <c r="Z14" s="1036"/>
      <c r="AA14" s="1036"/>
      <c r="AB14" s="1036"/>
      <c r="AC14" s="1036"/>
      <c r="AD14" s="1037"/>
      <c r="AF14" s="1035" t="s">
        <v>32</v>
      </c>
      <c r="AG14" s="1036"/>
      <c r="AH14" s="1036"/>
      <c r="AI14" s="1036"/>
      <c r="AJ14" s="1036"/>
      <c r="AK14" s="1037"/>
      <c r="AM14" s="1012"/>
      <c r="AN14" s="1013"/>
      <c r="AO14" s="1013"/>
      <c r="AP14" s="1013"/>
      <c r="AQ14" s="1013"/>
      <c r="AR14" s="1014"/>
      <c r="AT14" s="1012"/>
      <c r="AU14" s="1013"/>
      <c r="AV14" s="1013"/>
      <c r="AW14" s="1013"/>
      <c r="AX14" s="1013"/>
      <c r="AY14" s="1014"/>
      <c r="BA14" s="1012"/>
      <c r="BB14" s="1013"/>
      <c r="BC14" s="1013"/>
      <c r="BD14" s="1013"/>
      <c r="BE14" s="1013"/>
      <c r="BF14" s="1014"/>
    </row>
    <row r="15" spans="1:85" ht="18.95" customHeight="1" thickBot="1">
      <c r="B15" s="12" t="s">
        <v>36</v>
      </c>
      <c r="D15" s="1074" t="s">
        <v>37</v>
      </c>
      <c r="E15" s="1075"/>
      <c r="F15" s="1075"/>
      <c r="G15" s="1075"/>
      <c r="H15" s="1075"/>
      <c r="I15" s="1076"/>
      <c r="K15" s="971" t="s">
        <v>37</v>
      </c>
      <c r="L15" s="972"/>
      <c r="M15" s="972"/>
      <c r="N15" s="972"/>
      <c r="O15" s="972"/>
      <c r="P15" s="973"/>
      <c r="R15" s="1025" t="s">
        <v>37</v>
      </c>
      <c r="S15" s="1026"/>
      <c r="T15" s="1026"/>
      <c r="U15" s="1026"/>
      <c r="V15" s="1026"/>
      <c r="W15" s="1027"/>
      <c r="Y15" s="1025" t="s">
        <v>37</v>
      </c>
      <c r="Z15" s="1026"/>
      <c r="AA15" s="1026"/>
      <c r="AB15" s="1026"/>
      <c r="AC15" s="1026"/>
      <c r="AD15" s="1027"/>
      <c r="AF15" s="1025" t="s">
        <v>37</v>
      </c>
      <c r="AG15" s="1026"/>
      <c r="AH15" s="1026"/>
      <c r="AI15" s="1026"/>
      <c r="AJ15" s="1026"/>
      <c r="AK15" s="1027"/>
      <c r="AM15" s="971"/>
      <c r="AN15" s="972"/>
      <c r="AO15" s="972"/>
      <c r="AP15" s="972"/>
      <c r="AQ15" s="972"/>
      <c r="AR15" s="973"/>
      <c r="AT15" s="971"/>
      <c r="AU15" s="972"/>
      <c r="AV15" s="972"/>
      <c r="AW15" s="972"/>
      <c r="AX15" s="972"/>
      <c r="AY15" s="973"/>
      <c r="BA15" s="971"/>
      <c r="BB15" s="972"/>
      <c r="BC15" s="972"/>
      <c r="BD15" s="972"/>
      <c r="BE15" s="972"/>
      <c r="BF15" s="973"/>
    </row>
    <row r="16" spans="1:85" ht="21.6" customHeight="1">
      <c r="B16" s="11" t="s">
        <v>38</v>
      </c>
      <c r="D16" s="1074" t="s">
        <v>40</v>
      </c>
      <c r="E16" s="1075"/>
      <c r="F16" s="1075"/>
      <c r="G16" s="1075"/>
      <c r="H16" s="1075"/>
      <c r="I16" s="1076"/>
      <c r="K16" s="971" t="s">
        <v>131</v>
      </c>
      <c r="L16" s="972"/>
      <c r="M16" s="972"/>
      <c r="N16" s="972"/>
      <c r="O16" s="972"/>
      <c r="P16" s="973"/>
      <c r="R16" s="1025" t="s">
        <v>40</v>
      </c>
      <c r="S16" s="1026"/>
      <c r="T16" s="1026"/>
      <c r="U16" s="1026"/>
      <c r="V16" s="1026"/>
      <c r="W16" s="1027"/>
      <c r="Y16" s="1025" t="s">
        <v>40</v>
      </c>
      <c r="Z16" s="1026"/>
      <c r="AA16" s="1026"/>
      <c r="AB16" s="1026"/>
      <c r="AC16" s="1026"/>
      <c r="AD16" s="1027"/>
      <c r="AF16" s="1025" t="s">
        <v>40</v>
      </c>
      <c r="AG16" s="1026"/>
      <c r="AH16" s="1026"/>
      <c r="AI16" s="1026"/>
      <c r="AJ16" s="1026"/>
      <c r="AK16" s="1027"/>
      <c r="AM16" s="971"/>
      <c r="AN16" s="972"/>
      <c r="AO16" s="972"/>
      <c r="AP16" s="972"/>
      <c r="AQ16" s="972"/>
      <c r="AR16" s="973"/>
      <c r="AT16" s="971"/>
      <c r="AU16" s="972"/>
      <c r="AV16" s="972"/>
      <c r="AW16" s="972"/>
      <c r="AX16" s="972"/>
      <c r="AY16" s="973"/>
      <c r="BA16" s="971"/>
      <c r="BB16" s="972"/>
      <c r="BC16" s="972"/>
      <c r="BD16" s="972"/>
      <c r="BE16" s="972"/>
      <c r="BF16" s="973"/>
    </row>
    <row r="17" spans="1:58" ht="21.6" customHeight="1">
      <c r="B17" s="825" t="s">
        <v>41</v>
      </c>
      <c r="D17" s="1078" t="s">
        <v>37</v>
      </c>
      <c r="E17" s="1079"/>
      <c r="F17" s="1079"/>
      <c r="G17" s="1079"/>
      <c r="H17" s="1079"/>
      <c r="I17" s="1080"/>
      <c r="K17" s="971" t="s">
        <v>37</v>
      </c>
      <c r="L17" s="972"/>
      <c r="M17" s="972"/>
      <c r="N17" s="972"/>
      <c r="O17" s="972"/>
      <c r="P17" s="973"/>
      <c r="R17" s="1025" t="s">
        <v>37</v>
      </c>
      <c r="S17" s="1026"/>
      <c r="T17" s="1026"/>
      <c r="U17" s="1026"/>
      <c r="V17" s="1026"/>
      <c r="W17" s="1027"/>
      <c r="Y17" s="1025" t="s">
        <v>37</v>
      </c>
      <c r="Z17" s="1026"/>
      <c r="AA17" s="1026"/>
      <c r="AB17" s="1026"/>
      <c r="AC17" s="1026"/>
      <c r="AD17" s="1027"/>
      <c r="AF17" s="1025" t="s">
        <v>37</v>
      </c>
      <c r="AG17" s="1026"/>
      <c r="AH17" s="1026"/>
      <c r="AI17" s="1026"/>
      <c r="AJ17" s="1026"/>
      <c r="AK17" s="1027"/>
      <c r="AM17" s="971"/>
      <c r="AN17" s="972"/>
      <c r="AO17" s="972"/>
      <c r="AP17" s="972"/>
      <c r="AQ17" s="972"/>
      <c r="AR17" s="973"/>
      <c r="AT17" s="971"/>
      <c r="AU17" s="972"/>
      <c r="AV17" s="972"/>
      <c r="AW17" s="972"/>
      <c r="AX17" s="972"/>
      <c r="AY17" s="973"/>
      <c r="BA17" s="971"/>
      <c r="BB17" s="972"/>
      <c r="BC17" s="972"/>
      <c r="BD17" s="972"/>
      <c r="BE17" s="972"/>
      <c r="BF17" s="973"/>
    </row>
    <row r="18" spans="1:58" s="834" customFormat="1" ht="76.5" customHeight="1">
      <c r="B18" s="1073" t="s">
        <v>132</v>
      </c>
      <c r="C18" s="1073"/>
      <c r="D18" s="1073"/>
      <c r="E18" s="1073"/>
      <c r="F18" s="1073"/>
      <c r="G18" s="1073"/>
      <c r="H18" s="1073"/>
      <c r="I18" s="1073"/>
      <c r="R18" s="835"/>
      <c r="S18" s="836"/>
      <c r="T18" s="836"/>
      <c r="U18" s="836"/>
      <c r="V18" s="836"/>
      <c r="W18" s="837"/>
      <c r="Y18" s="1032" t="s">
        <v>133</v>
      </c>
      <c r="Z18" s="1033"/>
      <c r="AA18" s="1033"/>
      <c r="AB18" s="1033"/>
      <c r="AC18" s="1033"/>
      <c r="AD18" s="1034"/>
      <c r="AF18" s="998"/>
      <c r="AG18" s="999"/>
      <c r="AH18" s="999"/>
      <c r="AI18" s="999"/>
      <c r="AJ18" s="999"/>
      <c r="AK18" s="1000"/>
      <c r="AM18" s="838"/>
      <c r="AR18" s="839"/>
      <c r="AT18" s="838"/>
      <c r="AY18" s="839"/>
      <c r="BA18" s="838"/>
      <c r="BF18" s="839"/>
    </row>
    <row r="19" spans="1:58" ht="228.75" customHeight="1">
      <c r="B19" s="869" t="s">
        <v>134</v>
      </c>
      <c r="D19" s="1081" t="s">
        <v>135</v>
      </c>
      <c r="E19" s="1081"/>
      <c r="F19" s="1081"/>
      <c r="G19" s="1081"/>
      <c r="H19" s="1081"/>
      <c r="I19" s="1081"/>
      <c r="K19" s="1016" t="s">
        <v>136</v>
      </c>
      <c r="L19" s="1016"/>
      <c r="M19" s="1016"/>
      <c r="N19" s="1016"/>
      <c r="O19" s="1016"/>
      <c r="P19" s="1016"/>
      <c r="R19" s="1060" t="s">
        <v>137</v>
      </c>
      <c r="S19" s="1061"/>
      <c r="T19" s="1061"/>
      <c r="U19" s="1061"/>
      <c r="V19" s="1061"/>
      <c r="W19" s="1062"/>
      <c r="Y19" s="1060" t="s">
        <v>138</v>
      </c>
      <c r="Z19" s="1061"/>
      <c r="AA19" s="1061"/>
      <c r="AB19" s="1061"/>
      <c r="AC19" s="1061"/>
      <c r="AD19" s="1062"/>
      <c r="AF19" s="1054" t="s">
        <v>139</v>
      </c>
      <c r="AG19" s="1055"/>
      <c r="AH19" s="1055"/>
      <c r="AI19" s="1055"/>
      <c r="AJ19" s="1055"/>
      <c r="AK19" s="1056"/>
      <c r="AM19" s="1015"/>
      <c r="AN19" s="1016"/>
      <c r="AO19" s="1016"/>
      <c r="AP19" s="1016"/>
      <c r="AQ19" s="1016"/>
      <c r="AR19" s="1017"/>
      <c r="AT19" s="1015"/>
      <c r="AU19" s="1016"/>
      <c r="AV19" s="1016"/>
      <c r="AW19" s="1016"/>
      <c r="AX19" s="1016"/>
      <c r="AY19" s="1017"/>
      <c r="BA19" s="1015"/>
      <c r="BB19" s="1016"/>
      <c r="BC19" s="1016"/>
      <c r="BD19" s="1016"/>
      <c r="BE19" s="1016"/>
      <c r="BF19" s="1017"/>
    </row>
    <row r="20" spans="1:58" ht="215.25" customHeight="1">
      <c r="B20" s="13" t="s">
        <v>140</v>
      </c>
      <c r="D20" s="1077" t="s">
        <v>141</v>
      </c>
      <c r="E20" s="1077"/>
      <c r="F20" s="1077"/>
      <c r="G20" s="1077"/>
      <c r="H20" s="1077"/>
      <c r="I20" s="1077"/>
      <c r="K20" s="979" t="s">
        <v>142</v>
      </c>
      <c r="L20" s="979"/>
      <c r="M20" s="979"/>
      <c r="N20" s="979"/>
      <c r="O20" s="979"/>
      <c r="P20" s="979"/>
      <c r="R20" s="1029" t="s">
        <v>143</v>
      </c>
      <c r="S20" s="1030"/>
      <c r="T20" s="1030"/>
      <c r="U20" s="1030"/>
      <c r="V20" s="1030"/>
      <c r="W20" s="1031"/>
      <c r="Y20" s="1029" t="s">
        <v>144</v>
      </c>
      <c r="Z20" s="1030"/>
      <c r="AA20" s="1030"/>
      <c r="AB20" s="1030"/>
      <c r="AC20" s="1030"/>
      <c r="AD20" s="1031"/>
      <c r="AF20" s="1057" t="s">
        <v>145</v>
      </c>
      <c r="AG20" s="1058"/>
      <c r="AH20" s="1058"/>
      <c r="AI20" s="1058"/>
      <c r="AJ20" s="1058"/>
      <c r="AK20" s="1059"/>
      <c r="AM20" s="978"/>
      <c r="AN20" s="979"/>
      <c r="AO20" s="979"/>
      <c r="AP20" s="979"/>
      <c r="AQ20" s="979"/>
      <c r="AR20" s="980"/>
      <c r="AT20" s="978"/>
      <c r="AU20" s="979"/>
      <c r="AV20" s="979"/>
      <c r="AW20" s="979"/>
      <c r="AX20" s="979"/>
      <c r="AY20" s="980"/>
      <c r="BA20" s="978"/>
      <c r="BB20" s="979"/>
      <c r="BC20" s="979"/>
      <c r="BD20" s="979"/>
      <c r="BE20" s="979"/>
      <c r="BF20" s="980"/>
    </row>
    <row r="21" spans="1:58" ht="144.75" customHeight="1">
      <c r="B21" s="13" t="s">
        <v>146</v>
      </c>
      <c r="D21" s="1077" t="s">
        <v>147</v>
      </c>
      <c r="E21" s="1077"/>
      <c r="F21" s="1077"/>
      <c r="G21" s="1077"/>
      <c r="H21" s="1077"/>
      <c r="I21" s="1077"/>
      <c r="K21" s="979" t="s">
        <v>148</v>
      </c>
      <c r="L21" s="979"/>
      <c r="M21" s="979"/>
      <c r="N21" s="979"/>
      <c r="O21" s="979"/>
      <c r="P21" s="979"/>
      <c r="R21" s="1029" t="s">
        <v>149</v>
      </c>
      <c r="S21" s="1030"/>
      <c r="T21" s="1030"/>
      <c r="U21" s="1030"/>
      <c r="V21" s="1030"/>
      <c r="W21" s="1031"/>
      <c r="Y21" s="1029" t="s">
        <v>150</v>
      </c>
      <c r="Z21" s="1030"/>
      <c r="AA21" s="1030"/>
      <c r="AB21" s="1030"/>
      <c r="AC21" s="1030"/>
      <c r="AD21" s="1031"/>
      <c r="AF21" s="1028" t="s">
        <v>151</v>
      </c>
      <c r="AG21" s="1028"/>
      <c r="AH21" s="1028"/>
      <c r="AI21" s="1028"/>
      <c r="AJ21" s="1028"/>
      <c r="AK21" s="1028"/>
      <c r="AM21" s="978"/>
      <c r="AN21" s="979"/>
      <c r="AO21" s="979"/>
      <c r="AP21" s="979"/>
      <c r="AQ21" s="979"/>
      <c r="AR21" s="980"/>
      <c r="AT21" s="978"/>
      <c r="AU21" s="979"/>
      <c r="AV21" s="979"/>
      <c r="AW21" s="979"/>
      <c r="AX21" s="979"/>
      <c r="AY21" s="980"/>
      <c r="BA21" s="978"/>
      <c r="BB21" s="979"/>
      <c r="BC21" s="979"/>
      <c r="BD21" s="979"/>
      <c r="BE21" s="979"/>
      <c r="BF21" s="980"/>
    </row>
    <row r="22" spans="1:58" ht="33" customHeight="1">
      <c r="B22" s="956" t="s">
        <v>84</v>
      </c>
      <c r="C22" s="956"/>
      <c r="D22" s="956"/>
      <c r="E22" s="956"/>
      <c r="F22" s="956"/>
      <c r="G22" s="956"/>
      <c r="H22" s="956"/>
      <c r="I22" s="957"/>
      <c r="R22" s="615"/>
      <c r="S22" s="616"/>
      <c r="T22" s="616"/>
      <c r="U22" s="616"/>
      <c r="V22" s="616"/>
      <c r="W22" s="617"/>
      <c r="Y22" s="615"/>
      <c r="Z22" s="616"/>
      <c r="AA22" s="616"/>
      <c r="AB22" s="616"/>
      <c r="AC22" s="616"/>
      <c r="AD22" s="617"/>
      <c r="AF22" s="616"/>
      <c r="AG22" s="616"/>
      <c r="AH22" s="616"/>
      <c r="AI22" s="616"/>
      <c r="AJ22" s="616"/>
      <c r="AK22" s="617"/>
      <c r="AM22" s="553"/>
      <c r="AR22" s="554"/>
      <c r="AT22" s="553"/>
      <c r="AY22" s="554"/>
      <c r="BA22" s="553"/>
      <c r="BF22" s="554"/>
    </row>
    <row r="23" spans="1:58" ht="109.5" customHeight="1" thickBot="1">
      <c r="B23" s="36" t="s">
        <v>85</v>
      </c>
      <c r="D23" s="1063" t="s">
        <v>152</v>
      </c>
      <c r="E23" s="1064"/>
      <c r="F23" s="1064"/>
      <c r="G23" s="1064"/>
      <c r="H23" s="1064"/>
      <c r="I23" s="1065"/>
      <c r="K23" s="986" t="s">
        <v>153</v>
      </c>
      <c r="L23" s="987"/>
      <c r="M23" s="987"/>
      <c r="N23" s="987"/>
      <c r="O23" s="987"/>
      <c r="P23" s="988"/>
      <c r="R23" s="1045" t="s">
        <v>154</v>
      </c>
      <c r="S23" s="1046"/>
      <c r="T23" s="1046"/>
      <c r="U23" s="1046"/>
      <c r="V23" s="1046"/>
      <c r="W23" s="1047"/>
      <c r="Y23" s="1045" t="s">
        <v>155</v>
      </c>
      <c r="Z23" s="1046"/>
      <c r="AA23" s="1046"/>
      <c r="AB23" s="1046"/>
      <c r="AC23" s="1046"/>
      <c r="AD23" s="1047"/>
      <c r="AF23" s="1028" t="s">
        <v>156</v>
      </c>
      <c r="AG23" s="1028"/>
      <c r="AH23" s="1028"/>
      <c r="AI23" s="1028"/>
      <c r="AJ23" s="1028"/>
      <c r="AK23" s="1028"/>
      <c r="AM23" s="986"/>
      <c r="AN23" s="987"/>
      <c r="AO23" s="987"/>
      <c r="AP23" s="987"/>
      <c r="AQ23" s="987"/>
      <c r="AR23" s="988"/>
      <c r="AT23" s="986"/>
      <c r="AU23" s="987"/>
      <c r="AV23" s="987"/>
      <c r="AW23" s="987"/>
      <c r="AX23" s="987"/>
      <c r="AY23" s="988"/>
      <c r="BA23" s="986"/>
      <c r="BB23" s="987"/>
      <c r="BC23" s="987"/>
      <c r="BD23" s="987"/>
      <c r="BE23" s="987"/>
      <c r="BF23" s="988"/>
    </row>
    <row r="24" spans="1:58" ht="123.95" customHeight="1">
      <c r="B24" s="149" t="s">
        <v>157</v>
      </c>
      <c r="D24" s="457" t="s">
        <v>95</v>
      </c>
      <c r="E24" s="458" t="s">
        <v>158</v>
      </c>
      <c r="F24" s="459" t="s">
        <v>159</v>
      </c>
      <c r="G24" s="459" t="s">
        <v>160</v>
      </c>
      <c r="H24" s="459" t="s">
        <v>161</v>
      </c>
      <c r="I24" s="460" t="s">
        <v>162</v>
      </c>
      <c r="K24" s="315" t="s">
        <v>95</v>
      </c>
      <c r="L24" s="316" t="s">
        <v>96</v>
      </c>
      <c r="M24" s="7" t="s">
        <v>97</v>
      </c>
      <c r="N24" s="7" t="s">
        <v>98</v>
      </c>
      <c r="O24" s="317" t="s">
        <v>99</v>
      </c>
      <c r="P24" s="318" t="s">
        <v>100</v>
      </c>
      <c r="R24" s="611" t="s">
        <v>95</v>
      </c>
      <c r="S24" s="612" t="s">
        <v>163</v>
      </c>
      <c r="T24" s="613" t="s">
        <v>164</v>
      </c>
      <c r="U24" s="613" t="s">
        <v>165</v>
      </c>
      <c r="V24" s="613" t="s">
        <v>166</v>
      </c>
      <c r="W24" s="614" t="s">
        <v>167</v>
      </c>
      <c r="Y24" s="611" t="s">
        <v>95</v>
      </c>
      <c r="Z24" s="612" t="s">
        <v>163</v>
      </c>
      <c r="AA24" s="613" t="s">
        <v>164</v>
      </c>
      <c r="AB24" s="613" t="s">
        <v>165</v>
      </c>
      <c r="AC24" s="613" t="s">
        <v>166</v>
      </c>
      <c r="AD24" s="614" t="s">
        <v>167</v>
      </c>
      <c r="AF24" s="826" t="s">
        <v>95</v>
      </c>
      <c r="AG24" s="827" t="s">
        <v>163</v>
      </c>
      <c r="AH24" s="828" t="s">
        <v>164</v>
      </c>
      <c r="AI24" s="828" t="s">
        <v>165</v>
      </c>
      <c r="AJ24" s="828" t="s">
        <v>166</v>
      </c>
      <c r="AK24" s="829" t="s">
        <v>167</v>
      </c>
      <c r="AM24" s="315" t="s">
        <v>95</v>
      </c>
      <c r="AN24" s="316" t="s">
        <v>96</v>
      </c>
      <c r="AO24" s="7" t="s">
        <v>97</v>
      </c>
      <c r="AP24" s="7" t="s">
        <v>98</v>
      </c>
      <c r="AQ24" s="317" t="s">
        <v>99</v>
      </c>
      <c r="AR24" s="318" t="s">
        <v>100</v>
      </c>
      <c r="AT24" s="315" t="s">
        <v>95</v>
      </c>
      <c r="AU24" s="316" t="s">
        <v>96</v>
      </c>
      <c r="AV24" s="7" t="s">
        <v>97</v>
      </c>
      <c r="AW24" s="7" t="s">
        <v>98</v>
      </c>
      <c r="AX24" s="317" t="s">
        <v>99</v>
      </c>
      <c r="AY24" s="318" t="s">
        <v>100</v>
      </c>
      <c r="BA24" s="315" t="s">
        <v>95</v>
      </c>
      <c r="BB24" s="316" t="s">
        <v>96</v>
      </c>
      <c r="BC24" s="7" t="s">
        <v>97</v>
      </c>
      <c r="BD24" s="7" t="s">
        <v>98</v>
      </c>
      <c r="BE24" s="317" t="s">
        <v>99</v>
      </c>
      <c r="BF24" s="318" t="s">
        <v>100</v>
      </c>
    </row>
    <row r="25" spans="1:58" s="96" customFormat="1" ht="125.25" customHeight="1">
      <c r="A25" s="531"/>
      <c r="B25" s="532" t="s">
        <v>101</v>
      </c>
      <c r="D25" s="380" t="s">
        <v>168</v>
      </c>
      <c r="E25" s="533"/>
      <c r="F25" s="533"/>
      <c r="G25" s="533"/>
      <c r="H25" s="533"/>
      <c r="I25" s="534"/>
      <c r="K25" s="454" t="s">
        <v>169</v>
      </c>
      <c r="L25" s="535" t="s">
        <v>170</v>
      </c>
      <c r="M25" s="535"/>
      <c r="N25" s="530">
        <v>3</v>
      </c>
      <c r="O25" s="530" t="s">
        <v>171</v>
      </c>
      <c r="P25" s="536" t="s">
        <v>172</v>
      </c>
      <c r="R25" s="380" t="s">
        <v>168</v>
      </c>
      <c r="S25" s="533"/>
      <c r="T25" s="533"/>
      <c r="U25" s="552"/>
      <c r="V25" s="552"/>
      <c r="W25" s="555"/>
      <c r="Y25" s="680" t="s">
        <v>173</v>
      </c>
      <c r="Z25" s="676" t="s">
        <v>170</v>
      </c>
      <c r="AA25" s="676">
        <v>2</v>
      </c>
      <c r="AB25" s="676">
        <v>2</v>
      </c>
      <c r="AC25" s="676" t="s">
        <v>171</v>
      </c>
      <c r="AD25" s="681" t="s">
        <v>174</v>
      </c>
      <c r="AF25" s="680" t="s">
        <v>173</v>
      </c>
      <c r="AG25" s="676" t="s">
        <v>170</v>
      </c>
      <c r="AH25" s="676">
        <v>2</v>
      </c>
      <c r="AI25" s="676">
        <v>2</v>
      </c>
      <c r="AJ25" s="676" t="s">
        <v>171</v>
      </c>
      <c r="AK25" s="681" t="s">
        <v>174</v>
      </c>
      <c r="AM25" s="863"/>
      <c r="AN25" s="864"/>
      <c r="AO25" s="864"/>
      <c r="AP25" s="864"/>
      <c r="AQ25" s="864"/>
      <c r="AR25" s="865"/>
      <c r="AT25" s="380" t="s">
        <v>168</v>
      </c>
      <c r="AU25" s="677"/>
      <c r="AV25" s="677"/>
      <c r="AW25" s="677"/>
      <c r="AX25" s="677"/>
      <c r="AY25" s="678"/>
      <c r="BA25" s="380"/>
      <c r="BB25" s="677"/>
      <c r="BC25" s="677"/>
      <c r="BD25" s="677"/>
      <c r="BE25" s="677"/>
      <c r="BF25" s="678"/>
    </row>
    <row r="26" spans="1:58" ht="107.25" customHeight="1">
      <c r="B26" s="150" t="s">
        <v>103</v>
      </c>
      <c r="D26" s="380" t="s">
        <v>168</v>
      </c>
      <c r="E26" s="200"/>
      <c r="F26" s="200"/>
      <c r="G26" s="200"/>
      <c r="H26" s="200"/>
      <c r="I26" s="357"/>
      <c r="K26" s="454"/>
      <c r="L26" s="455"/>
      <c r="M26" s="455"/>
      <c r="N26" s="455"/>
      <c r="O26" s="455"/>
      <c r="P26" s="456"/>
      <c r="R26" s="380" t="s">
        <v>168</v>
      </c>
      <c r="S26" s="200"/>
      <c r="T26" s="200"/>
      <c r="U26" s="200"/>
      <c r="V26" s="200"/>
      <c r="W26" s="357"/>
      <c r="Y26" s="680" t="s">
        <v>175</v>
      </c>
      <c r="Z26" s="676" t="s">
        <v>170</v>
      </c>
      <c r="AA26" s="676">
        <v>3</v>
      </c>
      <c r="AB26" s="676">
        <v>3</v>
      </c>
      <c r="AC26" s="676" t="s">
        <v>171</v>
      </c>
      <c r="AD26" s="682" t="s">
        <v>176</v>
      </c>
      <c r="AF26" s="680" t="s">
        <v>175</v>
      </c>
      <c r="AG26" s="676" t="s">
        <v>170</v>
      </c>
      <c r="AH26" s="676">
        <v>3</v>
      </c>
      <c r="AI26" s="676">
        <v>3</v>
      </c>
      <c r="AJ26" s="676" t="s">
        <v>171</v>
      </c>
      <c r="AK26" s="682" t="s">
        <v>176</v>
      </c>
      <c r="AM26" s="863"/>
      <c r="AN26" s="864"/>
      <c r="AO26" s="864"/>
      <c r="AP26" s="864"/>
      <c r="AQ26" s="864"/>
      <c r="AR26" s="866"/>
      <c r="AT26" s="380" t="s">
        <v>168</v>
      </c>
      <c r="AU26" s="677"/>
      <c r="AV26" s="677"/>
      <c r="AW26" s="677"/>
      <c r="AX26" s="677"/>
      <c r="AY26" s="679"/>
      <c r="BA26" s="380"/>
      <c r="BB26" s="677"/>
      <c r="BC26" s="677"/>
      <c r="BD26" s="677"/>
      <c r="BE26" s="677"/>
      <c r="BF26" s="679"/>
    </row>
    <row r="27" spans="1:58" ht="121.5" customHeight="1">
      <c r="B27" s="150" t="s">
        <v>104</v>
      </c>
      <c r="D27" s="380" t="s">
        <v>168</v>
      </c>
      <c r="E27" s="200"/>
      <c r="F27" s="200"/>
      <c r="G27" s="200"/>
      <c r="H27" s="200"/>
      <c r="I27" s="357"/>
      <c r="K27" s="454"/>
      <c r="L27" s="455"/>
      <c r="M27" s="455"/>
      <c r="N27" s="455"/>
      <c r="O27" s="455"/>
      <c r="P27" s="456"/>
      <c r="R27" s="380" t="s">
        <v>168</v>
      </c>
      <c r="S27" s="200"/>
      <c r="T27" s="200"/>
      <c r="U27" s="200"/>
      <c r="V27" s="200"/>
      <c r="W27" s="357"/>
      <c r="Y27" s="680" t="s">
        <v>177</v>
      </c>
      <c r="Z27" s="676" t="s">
        <v>178</v>
      </c>
      <c r="AA27" s="676">
        <v>1</v>
      </c>
      <c r="AB27" s="676">
        <v>1</v>
      </c>
      <c r="AC27" s="676" t="s">
        <v>179</v>
      </c>
      <c r="AD27" s="682" t="s">
        <v>180</v>
      </c>
      <c r="AF27" s="680" t="s">
        <v>177</v>
      </c>
      <c r="AG27" s="676" t="s">
        <v>178</v>
      </c>
      <c r="AH27" s="676">
        <v>1</v>
      </c>
      <c r="AI27" s="676">
        <v>1</v>
      </c>
      <c r="AJ27" s="676" t="s">
        <v>179</v>
      </c>
      <c r="AK27" s="682" t="s">
        <v>180</v>
      </c>
      <c r="AM27" s="863"/>
      <c r="AN27" s="864"/>
      <c r="AO27" s="864"/>
      <c r="AP27" s="864"/>
      <c r="AQ27" s="864"/>
      <c r="AR27" s="866"/>
      <c r="AT27" s="380" t="s">
        <v>168</v>
      </c>
      <c r="AU27" s="677"/>
      <c r="AV27" s="677"/>
      <c r="AW27" s="677"/>
      <c r="AX27" s="677"/>
      <c r="AY27" s="679"/>
      <c r="BA27" s="380"/>
      <c r="BB27" s="677"/>
      <c r="BC27" s="677"/>
      <c r="BD27" s="677"/>
      <c r="BE27" s="677"/>
      <c r="BF27" s="679"/>
    </row>
    <row r="28" spans="1:58" ht="36.950000000000003" hidden="1" customHeight="1">
      <c r="B28" s="150" t="s">
        <v>105</v>
      </c>
      <c r="D28" s="380" t="s">
        <v>168</v>
      </c>
      <c r="E28" s="200"/>
      <c r="F28" s="200"/>
      <c r="G28" s="200"/>
      <c r="H28" s="200"/>
      <c r="I28" s="357"/>
      <c r="K28" s="454"/>
      <c r="L28" s="455"/>
      <c r="M28" s="455"/>
      <c r="N28" s="455"/>
      <c r="O28" s="455"/>
      <c r="P28" s="456"/>
      <c r="R28" s="380" t="s">
        <v>168</v>
      </c>
      <c r="S28" s="200"/>
      <c r="T28" s="200"/>
      <c r="U28" s="200"/>
      <c r="V28" s="200"/>
      <c r="W28" s="357"/>
      <c r="Y28" s="680"/>
      <c r="Z28" s="683"/>
      <c r="AA28" s="683"/>
      <c r="AB28" s="683"/>
      <c r="AC28" s="683"/>
      <c r="AD28" s="684"/>
      <c r="AF28" s="680" t="s">
        <v>168</v>
      </c>
      <c r="AG28" s="683"/>
      <c r="AH28" s="683"/>
      <c r="AI28" s="683"/>
      <c r="AJ28" s="683"/>
      <c r="AK28" s="684"/>
      <c r="AM28" s="863"/>
      <c r="AN28" s="517"/>
      <c r="AO28" s="517"/>
      <c r="AP28" s="517"/>
      <c r="AQ28" s="517"/>
      <c r="AR28" s="867"/>
      <c r="AT28" s="380" t="s">
        <v>168</v>
      </c>
      <c r="AU28" s="200"/>
      <c r="AV28" s="200"/>
      <c r="AW28" s="200"/>
      <c r="AX28" s="200"/>
      <c r="AY28" s="357"/>
      <c r="BA28" s="380"/>
      <c r="BB28" s="200"/>
      <c r="BC28" s="200"/>
      <c r="BD28" s="200"/>
      <c r="BE28" s="200"/>
      <c r="BF28" s="357"/>
    </row>
    <row r="29" spans="1:58" ht="66.75" hidden="1" customHeight="1">
      <c r="B29" s="150" t="s">
        <v>106</v>
      </c>
      <c r="D29" s="380" t="s">
        <v>168</v>
      </c>
      <c r="E29" s="200"/>
      <c r="F29" s="200"/>
      <c r="G29" s="200"/>
      <c r="H29" s="200"/>
      <c r="I29" s="357"/>
      <c r="K29" s="454"/>
      <c r="L29" s="455"/>
      <c r="M29" s="455"/>
      <c r="N29" s="455"/>
      <c r="O29" s="455"/>
      <c r="P29" s="456"/>
      <c r="R29" s="380" t="s">
        <v>168</v>
      </c>
      <c r="S29" s="200"/>
      <c r="T29" s="200"/>
      <c r="U29" s="200"/>
      <c r="V29" s="200"/>
      <c r="W29" s="357"/>
      <c r="Y29" s="680"/>
      <c r="Z29" s="683"/>
      <c r="AA29" s="683"/>
      <c r="AB29" s="683"/>
      <c r="AC29" s="683"/>
      <c r="AD29" s="684"/>
      <c r="AF29" s="680" t="s">
        <v>168</v>
      </c>
      <c r="AG29" s="683"/>
      <c r="AH29" s="683"/>
      <c r="AI29" s="683"/>
      <c r="AJ29" s="683"/>
      <c r="AK29" s="684"/>
      <c r="AM29" s="863"/>
      <c r="AN29" s="517"/>
      <c r="AO29" s="517"/>
      <c r="AP29" s="517"/>
      <c r="AQ29" s="517"/>
      <c r="AR29" s="867"/>
      <c r="AT29" s="380" t="s">
        <v>168</v>
      </c>
      <c r="AU29" s="200"/>
      <c r="AV29" s="200"/>
      <c r="AW29" s="200"/>
      <c r="AX29" s="200"/>
      <c r="AY29" s="357"/>
      <c r="BA29" s="380"/>
      <c r="BB29" s="200"/>
      <c r="BC29" s="200"/>
      <c r="BD29" s="200"/>
      <c r="BE29" s="200"/>
      <c r="BF29" s="357"/>
    </row>
    <row r="30" spans="1:58" ht="28.5" customHeight="1">
      <c r="B30" s="150" t="s">
        <v>107</v>
      </c>
      <c r="D30" s="380" t="s">
        <v>168</v>
      </c>
      <c r="E30" s="200"/>
      <c r="F30" s="200"/>
      <c r="G30" s="200"/>
      <c r="H30" s="200"/>
      <c r="I30" s="357"/>
      <c r="K30" s="454"/>
      <c r="L30" s="455"/>
      <c r="M30" s="455"/>
      <c r="N30" s="455"/>
      <c r="O30" s="455"/>
      <c r="P30" s="456"/>
      <c r="R30" s="380" t="s">
        <v>168</v>
      </c>
      <c r="S30" s="200"/>
      <c r="T30" s="200"/>
      <c r="U30" s="200"/>
      <c r="V30" s="200"/>
      <c r="W30" s="357"/>
      <c r="Y30" s="680"/>
      <c r="Z30" s="683"/>
      <c r="AA30" s="683"/>
      <c r="AB30" s="683"/>
      <c r="AC30" s="683"/>
      <c r="AD30" s="684"/>
      <c r="AF30" s="680" t="s">
        <v>168</v>
      </c>
      <c r="AG30" s="683"/>
      <c r="AH30" s="683"/>
      <c r="AI30" s="683"/>
      <c r="AJ30" s="683"/>
      <c r="AK30" s="684"/>
      <c r="AM30" s="863"/>
      <c r="AN30" s="517"/>
      <c r="AO30" s="517"/>
      <c r="AP30" s="517"/>
      <c r="AQ30" s="517"/>
      <c r="AR30" s="867"/>
      <c r="AT30" s="380" t="s">
        <v>168</v>
      </c>
      <c r="AU30" s="200"/>
      <c r="AV30" s="200"/>
      <c r="AW30" s="200"/>
      <c r="AX30" s="200"/>
      <c r="AY30" s="357"/>
      <c r="BA30" s="380"/>
      <c r="BB30" s="200"/>
      <c r="BC30" s="200"/>
      <c r="BD30" s="200"/>
      <c r="BE30" s="200"/>
      <c r="BF30" s="357"/>
    </row>
    <row r="31" spans="1:58" ht="409.6" customHeight="1">
      <c r="B31" s="7" t="s">
        <v>181</v>
      </c>
      <c r="D31" s="1063" t="s">
        <v>182</v>
      </c>
      <c r="E31" s="1064"/>
      <c r="F31" s="1064"/>
      <c r="G31" s="1064"/>
      <c r="H31" s="1064"/>
      <c r="I31" s="1065"/>
      <c r="K31" s="1070" t="s">
        <v>183</v>
      </c>
      <c r="L31" s="1071"/>
      <c r="M31" s="1071"/>
      <c r="N31" s="1071"/>
      <c r="O31" s="1071"/>
      <c r="P31" s="1072"/>
      <c r="R31" s="964" t="s">
        <v>184</v>
      </c>
      <c r="S31" s="1066"/>
      <c r="T31" s="1066"/>
      <c r="U31" s="1066"/>
      <c r="V31" s="1066"/>
      <c r="W31" s="965"/>
      <c r="Y31" s="1048" t="s">
        <v>185</v>
      </c>
      <c r="Z31" s="1049"/>
      <c r="AA31" s="1049"/>
      <c r="AB31" s="1049"/>
      <c r="AC31" s="1049"/>
      <c r="AD31" s="1050"/>
      <c r="AF31" s="1041" t="s">
        <v>186</v>
      </c>
      <c r="AG31" s="1041"/>
      <c r="AH31" s="1041"/>
      <c r="AI31" s="1041"/>
      <c r="AJ31" s="1041"/>
      <c r="AK31" s="1042"/>
      <c r="AM31" s="1018"/>
      <c r="AN31" s="1019"/>
      <c r="AO31" s="1019"/>
      <c r="AP31" s="1019"/>
      <c r="AQ31" s="1019"/>
      <c r="AR31" s="1020"/>
      <c r="AT31" s="1001" t="s">
        <v>168</v>
      </c>
      <c r="AU31" s="1002"/>
      <c r="AV31" s="1002"/>
      <c r="AW31" s="1002"/>
      <c r="AX31" s="1002"/>
      <c r="AY31" s="1003"/>
      <c r="BA31" s="1001"/>
      <c r="BB31" s="1002"/>
      <c r="BC31" s="1002"/>
      <c r="BD31" s="1002"/>
      <c r="BE31" s="1002"/>
      <c r="BF31" s="1003"/>
    </row>
    <row r="32" spans="1:58" ht="382.5" customHeight="1" thickBot="1">
      <c r="B32" s="14" t="s">
        <v>187</v>
      </c>
      <c r="D32" s="1063" t="s">
        <v>168</v>
      </c>
      <c r="E32" s="1064"/>
      <c r="F32" s="1064"/>
      <c r="G32" s="1064"/>
      <c r="H32" s="1064"/>
      <c r="I32" s="1065"/>
      <c r="K32" s="1070" t="s">
        <v>188</v>
      </c>
      <c r="L32" s="1071"/>
      <c r="M32" s="1071"/>
      <c r="N32" s="1071"/>
      <c r="O32" s="1071"/>
      <c r="P32" s="1072"/>
      <c r="R32" s="1067" t="s">
        <v>168</v>
      </c>
      <c r="S32" s="1068"/>
      <c r="T32" s="1068"/>
      <c r="U32" s="1068"/>
      <c r="V32" s="1068"/>
      <c r="W32" s="1069"/>
      <c r="Y32" s="1051" t="s">
        <v>189</v>
      </c>
      <c r="Z32" s="1052"/>
      <c r="AA32" s="1052"/>
      <c r="AB32" s="1052"/>
      <c r="AC32" s="1052"/>
      <c r="AD32" s="1053"/>
      <c r="AF32" s="1043" t="s">
        <v>189</v>
      </c>
      <c r="AG32" s="1043"/>
      <c r="AH32" s="1043"/>
      <c r="AI32" s="1043"/>
      <c r="AJ32" s="1043"/>
      <c r="AK32" s="1044"/>
      <c r="AM32" s="1021"/>
      <c r="AN32" s="1022"/>
      <c r="AO32" s="1022"/>
      <c r="AP32" s="1022"/>
      <c r="AQ32" s="1022"/>
      <c r="AR32" s="1023"/>
      <c r="AT32" s="1004" t="s">
        <v>168</v>
      </c>
      <c r="AU32" s="1005"/>
      <c r="AV32" s="1005"/>
      <c r="AW32" s="1005"/>
      <c r="AX32" s="1005"/>
      <c r="AY32" s="1006"/>
      <c r="BA32" s="1004"/>
      <c r="BB32" s="1005"/>
      <c r="BC32" s="1005"/>
      <c r="BD32" s="1005"/>
      <c r="BE32" s="1005"/>
      <c r="BF32" s="1006"/>
    </row>
    <row r="33" spans="2:32" ht="30" customHeight="1">
      <c r="B33" s="376"/>
      <c r="AF33" s="824" t="s">
        <v>190</v>
      </c>
    </row>
    <row r="34" spans="2:32" ht="15" hidden="1" customHeight="1">
      <c r="AF34" t="s">
        <v>191</v>
      </c>
    </row>
    <row r="35" spans="2:32" ht="15" hidden="1" customHeight="1">
      <c r="AF35" s="824" t="s">
        <v>192</v>
      </c>
    </row>
    <row r="36" spans="2:32" ht="15" hidden="1" customHeight="1">
      <c r="AF36" t="s">
        <v>193</v>
      </c>
    </row>
    <row r="37" spans="2:32" ht="15" hidden="1" customHeight="1">
      <c r="AF37" s="824" t="s">
        <v>194</v>
      </c>
    </row>
    <row r="38" spans="2:32" ht="15" hidden="1" customHeight="1">
      <c r="AF38" t="s">
        <v>195</v>
      </c>
    </row>
    <row r="39" spans="2:32" ht="15" hidden="1" customHeight="1">
      <c r="AF39" t="s">
        <v>196</v>
      </c>
    </row>
    <row r="40" spans="2:32" ht="15" hidden="1" customHeight="1">
      <c r="AF40" t="s">
        <v>197</v>
      </c>
    </row>
    <row r="41" spans="2:32" ht="15" hidden="1" customHeight="1">
      <c r="AF41" t="s">
        <v>198</v>
      </c>
    </row>
    <row r="42" spans="2:32" ht="15" hidden="1" customHeight="1"/>
    <row r="43" spans="2:32" ht="15" hidden="1" customHeight="1"/>
    <row r="44" spans="2:32" ht="15" hidden="1" customHeight="1"/>
    <row r="45" spans="2:32" ht="15" hidden="1" customHeight="1"/>
    <row r="46" spans="2:32" ht="15" hidden="1" customHeight="1"/>
    <row r="47" spans="2:32" ht="15" hidden="1" customHeight="1"/>
    <row r="48" spans="2:32"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sheetData>
  <mergeCells count="161">
    <mergeCell ref="AT1:BF1"/>
    <mergeCell ref="D12:I12"/>
    <mergeCell ref="K9:P9"/>
    <mergeCell ref="D9:I9"/>
    <mergeCell ref="D10:I10"/>
    <mergeCell ref="D11:I11"/>
    <mergeCell ref="R8:W8"/>
    <mergeCell ref="D2:I2"/>
    <mergeCell ref="D4:I4"/>
    <mergeCell ref="D5:I5"/>
    <mergeCell ref="D7:I7"/>
    <mergeCell ref="B3:I3"/>
    <mergeCell ref="B6:I6"/>
    <mergeCell ref="K7:P7"/>
    <mergeCell ref="K8:P8"/>
    <mergeCell ref="D8:I8"/>
    <mergeCell ref="K2:P2"/>
    <mergeCell ref="K4:P4"/>
    <mergeCell ref="K5:P5"/>
    <mergeCell ref="R2:W2"/>
    <mergeCell ref="R9:W9"/>
    <mergeCell ref="R10:W10"/>
    <mergeCell ref="R11:W11"/>
    <mergeCell ref="R4:W4"/>
    <mergeCell ref="D14:I14"/>
    <mergeCell ref="D20:I20"/>
    <mergeCell ref="D21:I21"/>
    <mergeCell ref="D15:I15"/>
    <mergeCell ref="K19:P19"/>
    <mergeCell ref="K20:P20"/>
    <mergeCell ref="K21:P21"/>
    <mergeCell ref="D16:I16"/>
    <mergeCell ref="D17:I17"/>
    <mergeCell ref="D19:I19"/>
    <mergeCell ref="R19:W19"/>
    <mergeCell ref="R20:W20"/>
    <mergeCell ref="K23:P23"/>
    <mergeCell ref="K15:P15"/>
    <mergeCell ref="K16:P16"/>
    <mergeCell ref="K17:P17"/>
    <mergeCell ref="K31:P31"/>
    <mergeCell ref="K32:P32"/>
    <mergeCell ref="B18:I18"/>
    <mergeCell ref="B22:I22"/>
    <mergeCell ref="B13:I13"/>
    <mergeCell ref="AF23:AK23"/>
    <mergeCell ref="AF31:AK31"/>
    <mergeCell ref="AF32:AK32"/>
    <mergeCell ref="Y21:AD21"/>
    <mergeCell ref="Y23:AD23"/>
    <mergeCell ref="Y31:AD31"/>
    <mergeCell ref="Y32:AD32"/>
    <mergeCell ref="AF19:AK19"/>
    <mergeCell ref="AF20:AK20"/>
    <mergeCell ref="R23:W23"/>
    <mergeCell ref="Y15:AD15"/>
    <mergeCell ref="Y16:AD16"/>
    <mergeCell ref="Y17:AD17"/>
    <mergeCell ref="Y19:AD19"/>
    <mergeCell ref="Y20:AD20"/>
    <mergeCell ref="D32:I32"/>
    <mergeCell ref="D23:I23"/>
    <mergeCell ref="D31:I31"/>
    <mergeCell ref="R31:W31"/>
    <mergeCell ref="R32:W32"/>
    <mergeCell ref="R15:W15"/>
    <mergeCell ref="R16:W16"/>
    <mergeCell ref="R17:W17"/>
    <mergeCell ref="Y9:AD9"/>
    <mergeCell ref="Y10:AD10"/>
    <mergeCell ref="Y11:AD11"/>
    <mergeCell ref="Y12:AD12"/>
    <mergeCell ref="Y14:AD14"/>
    <mergeCell ref="K10:P10"/>
    <mergeCell ref="K11:P11"/>
    <mergeCell ref="K12:P12"/>
    <mergeCell ref="K14:P14"/>
    <mergeCell ref="AF15:AK15"/>
    <mergeCell ref="AF16:AK16"/>
    <mergeCell ref="AF17:AK17"/>
    <mergeCell ref="AF9:AK9"/>
    <mergeCell ref="AF10:AK10"/>
    <mergeCell ref="AF11:AK11"/>
    <mergeCell ref="AF12:AK12"/>
    <mergeCell ref="AF14:AK14"/>
    <mergeCell ref="AF2:AK2"/>
    <mergeCell ref="AF4:AK4"/>
    <mergeCell ref="AF5:AK5"/>
    <mergeCell ref="AF7:AK7"/>
    <mergeCell ref="AF8:AK8"/>
    <mergeCell ref="Y2:AD2"/>
    <mergeCell ref="Y4:AD4"/>
    <mergeCell ref="Y5:AD5"/>
    <mergeCell ref="Y7:AD7"/>
    <mergeCell ref="Y8:AD8"/>
    <mergeCell ref="R12:W12"/>
    <mergeCell ref="R14:W14"/>
    <mergeCell ref="AT20:AY20"/>
    <mergeCell ref="AT21:AY21"/>
    <mergeCell ref="AM9:AR9"/>
    <mergeCell ref="AM10:AR10"/>
    <mergeCell ref="AM11:AR11"/>
    <mergeCell ref="AM12:AR12"/>
    <mergeCell ref="AM14:AR14"/>
    <mergeCell ref="AM2:AR2"/>
    <mergeCell ref="AM4:AR4"/>
    <mergeCell ref="AM5:AR5"/>
    <mergeCell ref="AM7:AR7"/>
    <mergeCell ref="AM8:AR8"/>
    <mergeCell ref="AF21:AK21"/>
    <mergeCell ref="R5:W5"/>
    <mergeCell ref="R21:W21"/>
    <mergeCell ref="R7:W7"/>
    <mergeCell ref="Y18:AD18"/>
    <mergeCell ref="AT19:AY19"/>
    <mergeCell ref="AT23:AY23"/>
    <mergeCell ref="AM21:AR21"/>
    <mergeCell ref="AM23:AR23"/>
    <mergeCell ref="AM31:AR31"/>
    <mergeCell ref="AM32:AR32"/>
    <mergeCell ref="AT2:AY2"/>
    <mergeCell ref="AT4:AY4"/>
    <mergeCell ref="AT5:AY5"/>
    <mergeCell ref="AT7:AY7"/>
    <mergeCell ref="AT8:AY8"/>
    <mergeCell ref="AT9:AY9"/>
    <mergeCell ref="AT10:AY10"/>
    <mergeCell ref="AT11:AY11"/>
    <mergeCell ref="AT12:AY12"/>
    <mergeCell ref="AT14:AY14"/>
    <mergeCell ref="AT15:AY15"/>
    <mergeCell ref="AT16:AY16"/>
    <mergeCell ref="AM15:AR15"/>
    <mergeCell ref="AM16:AR16"/>
    <mergeCell ref="AM17:AR17"/>
    <mergeCell ref="AM19:AR19"/>
    <mergeCell ref="AM20:AR20"/>
    <mergeCell ref="B1:AR1"/>
    <mergeCell ref="AF18:AK18"/>
    <mergeCell ref="BA20:BF20"/>
    <mergeCell ref="BA21:BF21"/>
    <mergeCell ref="BA23:BF23"/>
    <mergeCell ref="BA31:BF31"/>
    <mergeCell ref="BA32:BF32"/>
    <mergeCell ref="AT31:AY31"/>
    <mergeCell ref="AT32:AY32"/>
    <mergeCell ref="BA2:BF2"/>
    <mergeCell ref="BA4:BF4"/>
    <mergeCell ref="BA5:BF5"/>
    <mergeCell ref="BA7:BF7"/>
    <mergeCell ref="BA8:BF8"/>
    <mergeCell ref="BA9:BF9"/>
    <mergeCell ref="BA10:BF10"/>
    <mergeCell ref="BA11:BF11"/>
    <mergeCell ref="BA12:BF12"/>
    <mergeCell ref="BA14:BF14"/>
    <mergeCell ref="BA15:BF15"/>
    <mergeCell ref="BA16:BF16"/>
    <mergeCell ref="BA17:BF17"/>
    <mergeCell ref="BA19:BF19"/>
    <mergeCell ref="AT17:AY17"/>
  </mergeCells>
  <phoneticPr fontId="65" type="noConversion"/>
  <pageMargins left="0.7" right="0.7" top="0.75" bottom="0.75" header="0.3" footer="0.3"/>
  <pageSetup orientation="portrait" horizontalDpi="4294967293"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9B552B06-F1CE-474B-9D4C-436CB0CB1168}">
          <x14:formula1>
            <xm:f>Dropdown!$A$2</xm:f>
          </x14:formula1>
          <xm:sqref>D15:I15 D17:I17 K15:P15 K17:P17 R15:W15 R17:W17 Y15:AD15 Y17:AD17 AF15:AK15 AF17:AK17 AM15:AR15 AM17:AR17 AT15:AY15 AT17:AY17 BA15:BF15 BA17:BF17</xm:sqref>
        </x14:dataValidation>
        <x14:dataValidation type="list" allowBlank="1" showInputMessage="1" showErrorMessage="1" xr:uid="{98346AE2-470A-44C2-A3A4-5AAC7DDADA89}">
          <x14:formula1>
            <xm:f>Dropdown!$G$2:$G$9</xm:f>
          </x14:formula1>
          <xm:sqref>E25:E30 L25:L30 S25:S30 Z25:Z30 BB25:BB30 AN25:AN30 AU25:AU30 AG25:AG30</xm:sqref>
        </x14:dataValidation>
        <x14:dataValidation type="list" allowBlank="1" showInputMessage="1" showErrorMessage="1" xr:uid="{DC6B6331-F9E8-4A02-9FB2-F95DF0DC9969}">
          <x14:formula1>
            <xm:f>Dropdown!$H$2:$H$6</xm:f>
          </x14:formula1>
          <xm:sqref>F25:G30 M25:N30 T25:U30 AA25:AB30 BC25:BD30 AO25:AP30 AV25:AW30 AH25:AI30</xm:sqref>
        </x14:dataValidation>
        <x14:dataValidation type="list" allowBlank="1" showInputMessage="1" showErrorMessage="1" xr:uid="{5EC9CA8E-BAA9-45CA-9664-04A696A6EBF6}">
          <x14:formula1>
            <xm:f>Dropdown!$I$2:$I$4</xm:f>
          </x14:formula1>
          <xm:sqref>H25:H30 O25:O30 V25:V30 AC25:AC30 BE25:BE30 AQ25:AQ30 AX25:AX30 AJ25:AJ30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6BCDD-BB4E-40DD-93DC-59805F7FBF90}">
  <sheetPr codeName="Sheet8">
    <pageSetUpPr fitToPage="1"/>
  </sheetPr>
  <dimension ref="A1:AS24"/>
  <sheetViews>
    <sheetView showGridLines="0" topLeftCell="B1" zoomScale="70" zoomScaleNormal="70" zoomScaleSheetLayoutView="70" workbookViewId="0">
      <pane xSplit="2" topLeftCell="O5" activePane="topRight" state="frozen"/>
      <selection pane="topRight" activeCell="BF6" sqref="BD6:BF8"/>
    </sheetView>
  </sheetViews>
  <sheetFormatPr defaultColWidth="8.85546875" defaultRowHeight="0" customHeight="1" zeroHeight="1"/>
  <cols>
    <col min="1" max="1" width="26.5703125" style="237" customWidth="1"/>
    <col min="2" max="2" width="32" style="237" customWidth="1"/>
    <col min="3" max="3" width="31.85546875" style="237" customWidth="1"/>
    <col min="4" max="4" width="42.42578125" style="237" customWidth="1"/>
    <col min="5" max="5" width="31.42578125" style="238" customWidth="1"/>
    <col min="6" max="6" width="35.85546875" style="237" customWidth="1"/>
    <col min="7" max="7" width="18.140625" style="239" customWidth="1"/>
    <col min="8" max="8" width="28.42578125" style="237" customWidth="1"/>
    <col min="9" max="9" width="33.28515625" style="260" customWidth="1"/>
    <col min="10" max="10" width="5.85546875" style="269" customWidth="1"/>
    <col min="11" max="11" width="31.85546875" style="262" customWidth="1"/>
    <col min="12" max="12" width="89.140625" style="237" customWidth="1"/>
    <col min="13" max="13" width="73.5703125" style="260" customWidth="1"/>
    <col min="14" max="14" width="5.85546875" style="269" customWidth="1"/>
    <col min="15" max="15" width="25" style="262" customWidth="1"/>
    <col min="16" max="16" width="64.140625" style="237" customWidth="1"/>
    <col min="17" max="17" width="71.5703125" style="237" customWidth="1"/>
    <col min="18" max="18" width="6.85546875" style="238" customWidth="1"/>
    <col min="19" max="22" width="6.85546875" style="232" customWidth="1"/>
    <col min="23" max="25" width="6.85546875" style="240" customWidth="1"/>
    <col min="26" max="29" width="6.85546875" style="232" customWidth="1"/>
    <col min="30" max="30" width="48.42578125" style="274" customWidth="1"/>
    <col min="31" max="31" width="4.85546875" style="278" customWidth="1"/>
    <col min="32" max="32" width="8.85546875" style="275" customWidth="1"/>
    <col min="33" max="16384" width="8.85546875" style="232"/>
  </cols>
  <sheetData>
    <row r="1" spans="1:45" s="227" customFormat="1" ht="76.5" customHeight="1" thickBot="1">
      <c r="A1" s="1095" t="s">
        <v>199</v>
      </c>
      <c r="B1" s="1096"/>
      <c r="C1" s="1096"/>
      <c r="D1" s="1096"/>
      <c r="E1" s="1085"/>
      <c r="F1" s="1085"/>
      <c r="G1" s="1085"/>
      <c r="H1" s="1085"/>
      <c r="I1" s="1086"/>
      <c r="J1" s="263"/>
      <c r="K1" s="1088" t="s">
        <v>4</v>
      </c>
      <c r="L1" s="1089"/>
      <c r="M1" s="1090"/>
      <c r="N1" s="168"/>
      <c r="O1" s="1099" t="s">
        <v>5</v>
      </c>
      <c r="P1" s="1100"/>
      <c r="Q1" s="1101"/>
      <c r="R1" s="1091" t="s">
        <v>200</v>
      </c>
      <c r="S1" s="1092"/>
      <c r="T1" s="1092"/>
      <c r="U1" s="1092"/>
      <c r="V1" s="1092"/>
      <c r="W1" s="1092"/>
      <c r="X1" s="1092"/>
      <c r="Y1" s="1092"/>
      <c r="Z1" s="1092"/>
      <c r="AA1" s="1092"/>
      <c r="AB1" s="1092"/>
      <c r="AC1" s="1092"/>
      <c r="AD1" s="301"/>
      <c r="AE1" s="276"/>
      <c r="AF1" s="1104" t="s">
        <v>201</v>
      </c>
      <c r="AG1" s="1105"/>
      <c r="AH1" s="1105"/>
      <c r="AI1" s="1105"/>
      <c r="AJ1" s="1105"/>
      <c r="AK1" s="1105"/>
      <c r="AL1" s="1105"/>
      <c r="AM1" s="1105"/>
      <c r="AN1" s="1105"/>
      <c r="AO1" s="1105"/>
      <c r="AP1" s="1105"/>
      <c r="AQ1" s="1106"/>
      <c r="AR1" s="297">
        <f t="array" ref="AR1:AR23">1</f>
        <v>1</v>
      </c>
      <c r="AS1" s="280"/>
    </row>
    <row r="2" spans="1:45" s="228" customFormat="1" ht="66.95" customHeight="1" thickTop="1">
      <c r="A2" s="252" t="s">
        <v>202</v>
      </c>
      <c r="B2" s="201" t="s">
        <v>203</v>
      </c>
      <c r="C2" s="201" t="s">
        <v>204</v>
      </c>
      <c r="D2" s="201" t="s">
        <v>205</v>
      </c>
      <c r="E2" s="201" t="s">
        <v>206</v>
      </c>
      <c r="F2" s="201" t="s">
        <v>207</v>
      </c>
      <c r="G2" s="201" t="s">
        <v>208</v>
      </c>
      <c r="H2" s="201" t="s">
        <v>209</v>
      </c>
      <c r="I2" s="253" t="s">
        <v>210</v>
      </c>
      <c r="J2" s="264"/>
      <c r="K2" s="330" t="s">
        <v>211</v>
      </c>
      <c r="L2" s="331" t="s">
        <v>212</v>
      </c>
      <c r="M2" s="339" t="s">
        <v>213</v>
      </c>
      <c r="N2" s="329"/>
      <c r="O2" s="270" t="s">
        <v>211</v>
      </c>
      <c r="P2" s="271" t="s">
        <v>212</v>
      </c>
      <c r="Q2" s="327" t="s">
        <v>213</v>
      </c>
      <c r="R2" s="1097" t="s">
        <v>214</v>
      </c>
      <c r="S2" s="1098"/>
      <c r="T2" s="1098"/>
      <c r="U2" s="1098"/>
      <c r="V2" s="1098" t="s">
        <v>215</v>
      </c>
      <c r="W2" s="1098"/>
      <c r="X2" s="1098"/>
      <c r="Y2" s="1098"/>
      <c r="Z2" s="1098" t="s">
        <v>216</v>
      </c>
      <c r="AA2" s="1098"/>
      <c r="AB2" s="1098"/>
      <c r="AC2" s="1098"/>
      <c r="AD2" s="253" t="s">
        <v>212</v>
      </c>
      <c r="AE2" s="277"/>
      <c r="AF2" s="1102" t="s">
        <v>214</v>
      </c>
      <c r="AG2" s="1098"/>
      <c r="AH2" s="1098"/>
      <c r="AI2" s="1098"/>
      <c r="AJ2" s="1098" t="s">
        <v>215</v>
      </c>
      <c r="AK2" s="1098"/>
      <c r="AL2" s="1098"/>
      <c r="AM2" s="1098"/>
      <c r="AN2" s="1098" t="s">
        <v>216</v>
      </c>
      <c r="AO2" s="1098"/>
      <c r="AP2" s="1098"/>
      <c r="AQ2" s="1103"/>
      <c r="AR2" s="57">
        <v>1</v>
      </c>
      <c r="AS2" s="281"/>
    </row>
    <row r="3" spans="1:45" s="228" customFormat="1" ht="66.95" customHeight="1">
      <c r="A3" s="242" t="s">
        <v>217</v>
      </c>
      <c r="B3" s="243" t="s">
        <v>217</v>
      </c>
      <c r="C3" s="243" t="s">
        <v>217</v>
      </c>
      <c r="D3" s="243" t="s">
        <v>217</v>
      </c>
      <c r="E3" s="243" t="s">
        <v>217</v>
      </c>
      <c r="F3" s="243" t="s">
        <v>217</v>
      </c>
      <c r="G3" s="243" t="s">
        <v>217</v>
      </c>
      <c r="H3" s="243" t="s">
        <v>217</v>
      </c>
      <c r="I3" s="254" t="s">
        <v>217</v>
      </c>
      <c r="J3" s="265"/>
      <c r="K3" s="332" t="s">
        <v>218</v>
      </c>
      <c r="L3" s="333" t="s">
        <v>219</v>
      </c>
      <c r="M3" s="340" t="s">
        <v>220</v>
      </c>
      <c r="N3" s="169"/>
      <c r="O3" s="272" t="s">
        <v>218</v>
      </c>
      <c r="P3" s="273" t="s">
        <v>219</v>
      </c>
      <c r="Q3" s="328" t="s">
        <v>220</v>
      </c>
      <c r="R3" s="244" t="s">
        <v>221</v>
      </c>
      <c r="S3" s="229" t="s">
        <v>222</v>
      </c>
      <c r="T3" s="229" t="s">
        <v>223</v>
      </c>
      <c r="U3" s="229" t="s">
        <v>224</v>
      </c>
      <c r="V3" s="229" t="s">
        <v>221</v>
      </c>
      <c r="W3" s="229" t="s">
        <v>222</v>
      </c>
      <c r="X3" s="229" t="s">
        <v>223</v>
      </c>
      <c r="Y3" s="229" t="s">
        <v>224</v>
      </c>
      <c r="Z3" s="229" t="s">
        <v>221</v>
      </c>
      <c r="AA3" s="229" t="s">
        <v>222</v>
      </c>
      <c r="AB3" s="229" t="s">
        <v>223</v>
      </c>
      <c r="AC3" s="229" t="s">
        <v>224</v>
      </c>
      <c r="AD3" s="302" t="s">
        <v>225</v>
      </c>
      <c r="AE3" s="277"/>
      <c r="AF3" s="285" t="s">
        <v>221</v>
      </c>
      <c r="AG3" s="229" t="s">
        <v>222</v>
      </c>
      <c r="AH3" s="229" t="s">
        <v>223</v>
      </c>
      <c r="AI3" s="229" t="s">
        <v>224</v>
      </c>
      <c r="AJ3" s="229" t="s">
        <v>221</v>
      </c>
      <c r="AK3" s="229" t="s">
        <v>222</v>
      </c>
      <c r="AL3" s="229" t="s">
        <v>223</v>
      </c>
      <c r="AM3" s="229" t="s">
        <v>224</v>
      </c>
      <c r="AN3" s="229" t="s">
        <v>221</v>
      </c>
      <c r="AO3" s="229" t="s">
        <v>222</v>
      </c>
      <c r="AP3" s="229" t="s">
        <v>223</v>
      </c>
      <c r="AQ3" s="286" t="s">
        <v>224</v>
      </c>
      <c r="AR3" s="57">
        <v>1</v>
      </c>
      <c r="AS3" s="281"/>
    </row>
    <row r="4" spans="1:45" ht="72.95" customHeight="1">
      <c r="A4" s="1087" t="s">
        <v>226</v>
      </c>
      <c r="B4" s="1094" t="s">
        <v>227</v>
      </c>
      <c r="C4" s="1094" t="s">
        <v>228</v>
      </c>
      <c r="D4" s="211" t="s">
        <v>229</v>
      </c>
      <c r="E4" s="202" t="s">
        <v>230</v>
      </c>
      <c r="F4" s="203"/>
      <c r="G4" s="206">
        <v>60000</v>
      </c>
      <c r="H4" s="202" t="s">
        <v>231</v>
      </c>
      <c r="I4" s="255" t="s">
        <v>232</v>
      </c>
      <c r="J4" s="266"/>
      <c r="K4" s="334" t="s">
        <v>233</v>
      </c>
      <c r="L4" s="335" t="s">
        <v>234</v>
      </c>
      <c r="M4" s="341" t="s">
        <v>235</v>
      </c>
      <c r="N4" s="266"/>
      <c r="O4" s="303" t="s">
        <v>37</v>
      </c>
      <c r="P4" s="323" t="s">
        <v>236</v>
      </c>
      <c r="Q4" s="323"/>
      <c r="R4" s="245"/>
      <c r="S4" s="208"/>
      <c r="T4" s="208"/>
      <c r="U4" s="208"/>
      <c r="V4" s="208"/>
      <c r="W4" s="209"/>
      <c r="X4" s="210" t="s">
        <v>237</v>
      </c>
      <c r="Y4" s="210" t="s">
        <v>237</v>
      </c>
      <c r="Z4" s="230"/>
      <c r="AA4" s="231"/>
      <c r="AB4" s="231"/>
      <c r="AC4" s="231"/>
      <c r="AD4" s="304" t="s">
        <v>238</v>
      </c>
      <c r="AF4" s="287"/>
      <c r="AG4" s="208"/>
      <c r="AH4" s="208"/>
      <c r="AI4" s="208"/>
      <c r="AJ4" s="208"/>
      <c r="AK4" s="209"/>
      <c r="AL4" s="210" t="s">
        <v>237</v>
      </c>
      <c r="AM4" s="210" t="s">
        <v>237</v>
      </c>
      <c r="AN4" s="230"/>
      <c r="AO4" s="231"/>
      <c r="AP4" s="231"/>
      <c r="AQ4" s="288"/>
      <c r="AR4" s="58">
        <v>1</v>
      </c>
      <c r="AS4" s="275"/>
    </row>
    <row r="5" spans="1:45" ht="153" customHeight="1">
      <c r="A5" s="1087"/>
      <c r="B5" s="1094"/>
      <c r="C5" s="1094"/>
      <c r="D5" s="204" t="s">
        <v>239</v>
      </c>
      <c r="E5" s="202" t="s">
        <v>240</v>
      </c>
      <c r="F5" s="203"/>
      <c r="G5" s="206">
        <v>10000</v>
      </c>
      <c r="H5" s="202" t="s">
        <v>231</v>
      </c>
      <c r="I5" s="255" t="s">
        <v>232</v>
      </c>
      <c r="J5" s="266"/>
      <c r="K5" s="334" t="s">
        <v>37</v>
      </c>
      <c r="L5" s="335" t="s">
        <v>241</v>
      </c>
      <c r="M5" s="341" t="s">
        <v>242</v>
      </c>
      <c r="N5" s="266"/>
      <c r="O5" s="303" t="s">
        <v>37</v>
      </c>
      <c r="P5" s="323" t="s">
        <v>243</v>
      </c>
      <c r="Q5" s="323"/>
      <c r="R5" s="245"/>
      <c r="S5" s="208"/>
      <c r="T5" s="208"/>
      <c r="U5" s="208"/>
      <c r="V5" s="208"/>
      <c r="W5" s="209"/>
      <c r="X5" s="210" t="s">
        <v>237</v>
      </c>
      <c r="Y5" s="210" t="s">
        <v>237</v>
      </c>
      <c r="Z5" s="230"/>
      <c r="AA5" s="231"/>
      <c r="AB5" s="231"/>
      <c r="AC5" s="231"/>
      <c r="AD5" s="305" t="s">
        <v>244</v>
      </c>
      <c r="AF5" s="287"/>
      <c r="AG5" s="208"/>
      <c r="AH5" s="208"/>
      <c r="AI5" s="208"/>
      <c r="AJ5" s="208"/>
      <c r="AK5" s="209"/>
      <c r="AL5" s="210" t="s">
        <v>237</v>
      </c>
      <c r="AM5" s="210" t="s">
        <v>237</v>
      </c>
      <c r="AN5" s="230"/>
      <c r="AO5" s="231"/>
      <c r="AP5" s="231"/>
      <c r="AQ5" s="288"/>
      <c r="AR5" s="58">
        <v>1</v>
      </c>
      <c r="AS5" s="275"/>
    </row>
    <row r="6" spans="1:45" ht="92.25" customHeight="1">
      <c r="A6" s="1087"/>
      <c r="B6" s="1094"/>
      <c r="C6" s="1094" t="s">
        <v>245</v>
      </c>
      <c r="D6" s="205" t="s">
        <v>246</v>
      </c>
      <c r="E6" s="202" t="s">
        <v>240</v>
      </c>
      <c r="F6" s="203"/>
      <c r="G6" s="206">
        <v>20000</v>
      </c>
      <c r="H6" s="202" t="s">
        <v>231</v>
      </c>
      <c r="I6" s="255" t="s">
        <v>232</v>
      </c>
      <c r="J6" s="266"/>
      <c r="K6" s="334" t="s">
        <v>247</v>
      </c>
      <c r="L6" s="335" t="s">
        <v>248</v>
      </c>
      <c r="M6" s="341"/>
      <c r="N6" s="266"/>
      <c r="O6" s="303" t="s">
        <v>249</v>
      </c>
      <c r="P6" s="372" t="s">
        <v>250</v>
      </c>
      <c r="Q6" s="323"/>
      <c r="R6" s="245"/>
      <c r="S6" s="208"/>
      <c r="T6" s="208"/>
      <c r="U6" s="208"/>
      <c r="V6" s="208"/>
      <c r="W6" s="209"/>
      <c r="X6" s="210"/>
      <c r="Y6" s="210"/>
      <c r="Z6" s="210" t="s">
        <v>237</v>
      </c>
      <c r="AA6" s="210" t="s">
        <v>237</v>
      </c>
      <c r="AB6" s="231"/>
      <c r="AC6" s="231"/>
      <c r="AD6" s="305"/>
      <c r="AF6" s="287"/>
      <c r="AG6" s="208"/>
      <c r="AH6" s="208"/>
      <c r="AI6" s="208"/>
      <c r="AJ6" s="208"/>
      <c r="AK6" s="209"/>
      <c r="AL6" s="210" t="s">
        <v>237</v>
      </c>
      <c r="AM6" s="210" t="s">
        <v>237</v>
      </c>
      <c r="AN6" s="231"/>
      <c r="AO6" s="231"/>
      <c r="AP6" s="231"/>
      <c r="AQ6" s="288"/>
      <c r="AR6" s="58">
        <v>1</v>
      </c>
      <c r="AS6" s="275"/>
    </row>
    <row r="7" spans="1:45" ht="70.5" customHeight="1">
      <c r="A7" s="1087"/>
      <c r="B7" s="1094"/>
      <c r="C7" s="1094"/>
      <c r="D7" s="205" t="s">
        <v>251</v>
      </c>
      <c r="E7" s="202" t="s">
        <v>240</v>
      </c>
      <c r="F7" s="203"/>
      <c r="G7" s="206">
        <v>20000</v>
      </c>
      <c r="H7" s="202" t="s">
        <v>231</v>
      </c>
      <c r="I7" s="255" t="s">
        <v>252</v>
      </c>
      <c r="J7" s="266"/>
      <c r="K7" s="334" t="s">
        <v>247</v>
      </c>
      <c r="L7" s="335" t="s">
        <v>253</v>
      </c>
      <c r="M7" s="341"/>
      <c r="N7" s="266"/>
      <c r="O7" s="303" t="s">
        <v>249</v>
      </c>
      <c r="P7" s="375"/>
      <c r="Q7" s="323"/>
      <c r="R7" s="245"/>
      <c r="S7" s="208"/>
      <c r="T7" s="208"/>
      <c r="U7" s="208"/>
      <c r="V7" s="208"/>
      <c r="W7" s="209"/>
      <c r="X7" s="210"/>
      <c r="Y7" s="210"/>
      <c r="Z7" s="210" t="s">
        <v>237</v>
      </c>
      <c r="AA7" s="210" t="s">
        <v>237</v>
      </c>
      <c r="AB7" s="231"/>
      <c r="AC7" s="231"/>
      <c r="AD7" s="305"/>
      <c r="AF7" s="287"/>
      <c r="AG7" s="208"/>
      <c r="AH7" s="208"/>
      <c r="AI7" s="208"/>
      <c r="AJ7" s="208"/>
      <c r="AK7" s="209"/>
      <c r="AL7" s="210" t="s">
        <v>237</v>
      </c>
      <c r="AM7" s="210" t="s">
        <v>237</v>
      </c>
      <c r="AN7" s="231"/>
      <c r="AO7" s="231"/>
      <c r="AP7" s="231"/>
      <c r="AQ7" s="288"/>
      <c r="AR7" s="58">
        <v>1</v>
      </c>
      <c r="AS7" s="275"/>
    </row>
    <row r="8" spans="1:45" s="234" customFormat="1" ht="105.6" customHeight="1">
      <c r="A8" s="1087"/>
      <c r="B8" s="216" t="s">
        <v>254</v>
      </c>
      <c r="C8" s="233" t="s">
        <v>255</v>
      </c>
      <c r="D8" s="205" t="s">
        <v>256</v>
      </c>
      <c r="E8" s="202" t="s">
        <v>240</v>
      </c>
      <c r="F8" s="203"/>
      <c r="G8" s="206">
        <v>10000</v>
      </c>
      <c r="H8" s="202" t="s">
        <v>231</v>
      </c>
      <c r="I8" s="255" t="s">
        <v>232</v>
      </c>
      <c r="J8" s="266"/>
      <c r="K8" s="334" t="s">
        <v>247</v>
      </c>
      <c r="L8" s="335" t="s">
        <v>253</v>
      </c>
      <c r="M8" s="341"/>
      <c r="N8" s="266"/>
      <c r="O8" s="303" t="s">
        <v>249</v>
      </c>
      <c r="P8" s="371"/>
      <c r="Q8" s="323"/>
      <c r="R8" s="245"/>
      <c r="S8" s="208"/>
      <c r="T8" s="208"/>
      <c r="U8" s="208"/>
      <c r="V8" s="208"/>
      <c r="W8" s="209"/>
      <c r="X8" s="210"/>
      <c r="Y8" s="210"/>
      <c r="Z8" s="210" t="s">
        <v>237</v>
      </c>
      <c r="AA8" s="210" t="s">
        <v>237</v>
      </c>
      <c r="AB8" s="213"/>
      <c r="AC8" s="213"/>
      <c r="AD8" s="304" t="s">
        <v>257</v>
      </c>
      <c r="AE8" s="279"/>
      <c r="AF8" s="287"/>
      <c r="AG8" s="208"/>
      <c r="AH8" s="208"/>
      <c r="AI8" s="208"/>
      <c r="AJ8" s="208"/>
      <c r="AK8" s="209"/>
      <c r="AL8" s="210" t="s">
        <v>237</v>
      </c>
      <c r="AM8" s="210" t="s">
        <v>237</v>
      </c>
      <c r="AN8" s="213"/>
      <c r="AO8" s="213"/>
      <c r="AP8" s="213"/>
      <c r="AQ8" s="289"/>
      <c r="AR8" s="58">
        <v>1</v>
      </c>
      <c r="AS8" s="282"/>
    </row>
    <row r="9" spans="1:45" s="234" customFormat="1" ht="153.75" customHeight="1">
      <c r="A9" s="1087"/>
      <c r="B9" s="216" t="s">
        <v>258</v>
      </c>
      <c r="C9" s="373" t="s">
        <v>259</v>
      </c>
      <c r="D9" s="373" t="s">
        <v>260</v>
      </c>
      <c r="E9" s="207" t="s">
        <v>240</v>
      </c>
      <c r="F9" s="205"/>
      <c r="G9" s="374">
        <v>40000</v>
      </c>
      <c r="H9" s="202" t="s">
        <v>231</v>
      </c>
      <c r="I9" s="255" t="s">
        <v>252</v>
      </c>
      <c r="J9" s="266"/>
      <c r="K9" s="334" t="s">
        <v>247</v>
      </c>
      <c r="L9" s="335" t="s">
        <v>261</v>
      </c>
      <c r="M9" s="341"/>
      <c r="N9" s="266"/>
      <c r="O9" s="303" t="s">
        <v>249</v>
      </c>
      <c r="P9" s="323" t="s">
        <v>262</v>
      </c>
      <c r="Q9" s="323"/>
      <c r="R9" s="245"/>
      <c r="S9" s="208"/>
      <c r="T9" s="208"/>
      <c r="U9" s="208"/>
      <c r="V9" s="208"/>
      <c r="W9" s="209"/>
      <c r="X9" s="210"/>
      <c r="Y9" s="210"/>
      <c r="Z9" s="208"/>
      <c r="AA9" s="208"/>
      <c r="AB9" s="210" t="s">
        <v>237</v>
      </c>
      <c r="AC9" s="208"/>
      <c r="AD9" s="306" t="s">
        <v>263</v>
      </c>
      <c r="AE9" s="279"/>
      <c r="AF9" s="287"/>
      <c r="AG9" s="208"/>
      <c r="AH9" s="208"/>
      <c r="AI9" s="208"/>
      <c r="AJ9" s="208"/>
      <c r="AK9" s="209"/>
      <c r="AL9" s="210" t="s">
        <v>237</v>
      </c>
      <c r="AM9" s="210" t="s">
        <v>237</v>
      </c>
      <c r="AN9" s="208"/>
      <c r="AO9" s="208"/>
      <c r="AP9" s="208"/>
      <c r="AQ9" s="290"/>
      <c r="AR9" s="58">
        <v>1</v>
      </c>
      <c r="AS9" s="282"/>
    </row>
    <row r="10" spans="1:45" ht="145.5" customHeight="1">
      <c r="A10" s="1093" t="s">
        <v>264</v>
      </c>
      <c r="B10" s="1094" t="s">
        <v>265</v>
      </c>
      <c r="C10" s="216" t="s">
        <v>266</v>
      </c>
      <c r="D10" s="216" t="s">
        <v>267</v>
      </c>
      <c r="E10" s="202" t="s">
        <v>240</v>
      </c>
      <c r="F10" s="203"/>
      <c r="G10" s="212">
        <v>5000</v>
      </c>
      <c r="H10" s="202" t="s">
        <v>268</v>
      </c>
      <c r="I10" s="256" t="s">
        <v>269</v>
      </c>
      <c r="J10" s="266"/>
      <c r="K10" s="334" t="s">
        <v>247</v>
      </c>
      <c r="L10" s="335" t="s">
        <v>270</v>
      </c>
      <c r="M10" s="341"/>
      <c r="N10" s="266"/>
      <c r="O10" s="303" t="s">
        <v>233</v>
      </c>
      <c r="P10" s="324" t="s">
        <v>271</v>
      </c>
      <c r="Q10" s="324"/>
      <c r="R10" s="246"/>
      <c r="S10" s="217"/>
      <c r="T10" s="217"/>
      <c r="U10" s="217"/>
      <c r="V10" s="217"/>
      <c r="W10" s="222"/>
      <c r="X10" s="222" t="s">
        <v>237</v>
      </c>
      <c r="Y10" s="222" t="s">
        <v>237</v>
      </c>
      <c r="Z10" s="217"/>
      <c r="AA10" s="217"/>
      <c r="AB10" s="217"/>
      <c r="AC10" s="217"/>
      <c r="AD10" s="304" t="s">
        <v>272</v>
      </c>
      <c r="AF10" s="291"/>
      <c r="AG10" s="217"/>
      <c r="AH10" s="217"/>
      <c r="AI10" s="217"/>
      <c r="AJ10" s="217"/>
      <c r="AK10" s="222"/>
      <c r="AL10" s="222" t="s">
        <v>237</v>
      </c>
      <c r="AM10" s="222" t="s">
        <v>237</v>
      </c>
      <c r="AN10" s="217"/>
      <c r="AO10" s="217"/>
      <c r="AP10" s="217"/>
      <c r="AQ10" s="292"/>
      <c r="AR10" s="58">
        <v>1</v>
      </c>
      <c r="AS10" s="275"/>
    </row>
    <row r="11" spans="1:45" ht="112.5" customHeight="1">
      <c r="A11" s="1093"/>
      <c r="B11" s="1094"/>
      <c r="C11" s="216" t="s">
        <v>273</v>
      </c>
      <c r="D11" s="216" t="s">
        <v>274</v>
      </c>
      <c r="E11" s="202" t="s">
        <v>240</v>
      </c>
      <c r="F11" s="203"/>
      <c r="G11" s="212">
        <v>44777.78</v>
      </c>
      <c r="H11" s="202" t="s">
        <v>268</v>
      </c>
      <c r="I11" s="256" t="s">
        <v>232</v>
      </c>
      <c r="J11" s="266"/>
      <c r="K11" s="334" t="s">
        <v>247</v>
      </c>
      <c r="L11" s="335" t="s">
        <v>275</v>
      </c>
      <c r="M11" s="341"/>
      <c r="N11" s="266"/>
      <c r="O11" s="303" t="s">
        <v>249</v>
      </c>
      <c r="P11" s="324"/>
      <c r="Q11" s="324"/>
      <c r="R11" s="246"/>
      <c r="S11" s="217"/>
      <c r="T11" s="217"/>
      <c r="U11" s="217"/>
      <c r="V11" s="217"/>
      <c r="W11" s="222"/>
      <c r="X11" s="222"/>
      <c r="Y11" s="222"/>
      <c r="Z11" s="222" t="s">
        <v>237</v>
      </c>
      <c r="AA11" s="222" t="s">
        <v>237</v>
      </c>
      <c r="AB11" s="217"/>
      <c r="AC11" s="217"/>
      <c r="AD11" s="304"/>
      <c r="AF11" s="291"/>
      <c r="AG11" s="217"/>
      <c r="AH11" s="217"/>
      <c r="AI11" s="217"/>
      <c r="AJ11" s="217"/>
      <c r="AK11" s="222"/>
      <c r="AL11" s="222" t="s">
        <v>237</v>
      </c>
      <c r="AM11" s="222" t="s">
        <v>237</v>
      </c>
      <c r="AN11" s="217"/>
      <c r="AO11" s="217"/>
      <c r="AP11" s="217"/>
      <c r="AQ11" s="292"/>
      <c r="AR11" s="58">
        <v>1</v>
      </c>
      <c r="AS11" s="275"/>
    </row>
    <row r="12" spans="1:45" ht="96" customHeight="1">
      <c r="A12" s="1083" t="s">
        <v>276</v>
      </c>
      <c r="B12" s="235" t="s">
        <v>277</v>
      </c>
      <c r="C12" s="236" t="s">
        <v>278</v>
      </c>
      <c r="D12" s="211" t="s">
        <v>279</v>
      </c>
      <c r="E12" s="207" t="s">
        <v>240</v>
      </c>
      <c r="F12" s="205"/>
      <c r="G12" s="206">
        <v>15000</v>
      </c>
      <c r="H12" s="207" t="s">
        <v>280</v>
      </c>
      <c r="I12" s="255" t="s">
        <v>281</v>
      </c>
      <c r="J12" s="266"/>
      <c r="K12" s="334" t="s">
        <v>247</v>
      </c>
      <c r="L12" s="335" t="s">
        <v>282</v>
      </c>
      <c r="M12" s="341"/>
      <c r="N12" s="266"/>
      <c r="O12" s="303" t="s">
        <v>249</v>
      </c>
      <c r="P12" s="323">
        <v>321</v>
      </c>
      <c r="Q12" s="323"/>
      <c r="R12" s="245"/>
      <c r="S12" s="208"/>
      <c r="T12" s="208"/>
      <c r="U12" s="208"/>
      <c r="V12" s="208"/>
      <c r="W12" s="209"/>
      <c r="X12" s="209"/>
      <c r="Y12" s="209"/>
      <c r="Z12" s="222" t="s">
        <v>237</v>
      </c>
      <c r="AA12" s="222" t="s">
        <v>237</v>
      </c>
      <c r="AB12" s="208"/>
      <c r="AC12" s="217"/>
      <c r="AD12" s="304"/>
      <c r="AF12" s="287"/>
      <c r="AG12" s="208"/>
      <c r="AH12" s="208"/>
      <c r="AI12" s="208"/>
      <c r="AJ12" s="208"/>
      <c r="AK12" s="209"/>
      <c r="AL12" s="209" t="s">
        <v>237</v>
      </c>
      <c r="AM12" s="209" t="s">
        <v>237</v>
      </c>
      <c r="AN12" s="208"/>
      <c r="AO12" s="208"/>
      <c r="AP12" s="208"/>
      <c r="AQ12" s="292"/>
      <c r="AR12" s="58">
        <v>1</v>
      </c>
      <c r="AS12" s="275"/>
    </row>
    <row r="13" spans="1:45" ht="87" customHeight="1">
      <c r="A13" s="1083"/>
      <c r="B13" s="235" t="s">
        <v>277</v>
      </c>
      <c r="C13" s="216" t="s">
        <v>283</v>
      </c>
      <c r="D13" s="204" t="s">
        <v>284</v>
      </c>
      <c r="E13" s="202" t="s">
        <v>240</v>
      </c>
      <c r="F13" s="203"/>
      <c r="G13" s="206">
        <v>15000</v>
      </c>
      <c r="H13" s="202" t="s">
        <v>280</v>
      </c>
      <c r="I13" s="255" t="s">
        <v>252</v>
      </c>
      <c r="J13" s="266"/>
      <c r="K13" s="334" t="s">
        <v>233</v>
      </c>
      <c r="L13" s="335" t="s">
        <v>285</v>
      </c>
      <c r="M13" s="341"/>
      <c r="N13" s="266"/>
      <c r="O13" s="303"/>
      <c r="P13" s="323"/>
      <c r="Q13" s="323"/>
      <c r="R13" s="245"/>
      <c r="S13" s="208"/>
      <c r="T13" s="208"/>
      <c r="U13" s="208"/>
      <c r="V13" s="208"/>
      <c r="W13" s="209"/>
      <c r="X13" s="209" t="s">
        <v>237</v>
      </c>
      <c r="Y13" s="209" t="s">
        <v>237</v>
      </c>
      <c r="Z13" s="217"/>
      <c r="AA13" s="217"/>
      <c r="AB13" s="217"/>
      <c r="AC13" s="217"/>
      <c r="AD13" s="304"/>
      <c r="AF13" s="287"/>
      <c r="AG13" s="208"/>
      <c r="AH13" s="208"/>
      <c r="AI13" s="208"/>
      <c r="AJ13" s="208"/>
      <c r="AK13" s="209"/>
      <c r="AL13" s="209" t="s">
        <v>237</v>
      </c>
      <c r="AM13" s="209" t="s">
        <v>237</v>
      </c>
      <c r="AN13" s="217"/>
      <c r="AO13" s="217"/>
      <c r="AP13" s="217"/>
      <c r="AQ13" s="292"/>
      <c r="AR13" s="58">
        <v>1</v>
      </c>
      <c r="AS13" s="275"/>
    </row>
    <row r="14" spans="1:45" ht="80.099999999999994" customHeight="1">
      <c r="A14" s="1083"/>
      <c r="B14" s="235" t="s">
        <v>277</v>
      </c>
      <c r="C14" s="223"/>
      <c r="D14" s="223"/>
      <c r="E14" s="224"/>
      <c r="F14" s="223"/>
      <c r="G14" s="225"/>
      <c r="H14" s="223"/>
      <c r="I14" s="257"/>
      <c r="J14" s="267"/>
      <c r="K14" s="334"/>
      <c r="L14" s="336"/>
      <c r="M14" s="342"/>
      <c r="N14" s="267"/>
      <c r="O14" s="303"/>
      <c r="P14" s="325"/>
      <c r="Q14" s="325"/>
      <c r="R14" s="247"/>
      <c r="S14" s="217"/>
      <c r="T14" s="217"/>
      <c r="U14" s="217"/>
      <c r="V14" s="217"/>
      <c r="W14" s="222"/>
      <c r="X14" s="222"/>
      <c r="Y14" s="222"/>
      <c r="Z14" s="217"/>
      <c r="AA14" s="217"/>
      <c r="AB14" s="217"/>
      <c r="AC14" s="208"/>
      <c r="AD14" s="307"/>
      <c r="AF14" s="293"/>
      <c r="AG14" s="217"/>
      <c r="AH14" s="217"/>
      <c r="AI14" s="217"/>
      <c r="AJ14" s="217"/>
      <c r="AK14" s="222"/>
      <c r="AL14" s="222"/>
      <c r="AM14" s="222"/>
      <c r="AN14" s="217"/>
      <c r="AO14" s="217"/>
      <c r="AP14" s="217"/>
      <c r="AQ14" s="290"/>
      <c r="AR14" s="58">
        <v>1</v>
      </c>
      <c r="AS14" s="275"/>
    </row>
    <row r="15" spans="1:45" ht="54.95" customHeight="1">
      <c r="A15" s="1083"/>
      <c r="B15" s="235" t="s">
        <v>277</v>
      </c>
      <c r="C15" s="216"/>
      <c r="D15" s="216"/>
      <c r="E15" s="202"/>
      <c r="F15" s="203"/>
      <c r="G15" s="212">
        <v>0</v>
      </c>
      <c r="H15" s="202"/>
      <c r="I15" s="256"/>
      <c r="J15" s="266"/>
      <c r="K15" s="334"/>
      <c r="L15" s="335"/>
      <c r="M15" s="341"/>
      <c r="N15" s="266"/>
      <c r="O15" s="303"/>
      <c r="P15" s="324"/>
      <c r="Q15" s="324"/>
      <c r="R15" s="246"/>
      <c r="S15" s="217"/>
      <c r="T15" s="217"/>
      <c r="U15" s="217"/>
      <c r="V15" s="217"/>
      <c r="W15" s="222"/>
      <c r="X15" s="222"/>
      <c r="Y15" s="222"/>
      <c r="Z15" s="217"/>
      <c r="AA15" s="217"/>
      <c r="AB15" s="217"/>
      <c r="AC15" s="217"/>
      <c r="AD15" s="304"/>
      <c r="AF15" s="291"/>
      <c r="AG15" s="217"/>
      <c r="AH15" s="217"/>
      <c r="AI15" s="217"/>
      <c r="AJ15" s="217"/>
      <c r="AK15" s="222"/>
      <c r="AL15" s="222"/>
      <c r="AM15" s="222"/>
      <c r="AN15" s="217"/>
      <c r="AO15" s="217"/>
      <c r="AP15" s="217"/>
      <c r="AQ15" s="292"/>
      <c r="AR15" s="58">
        <v>1</v>
      </c>
      <c r="AS15" s="275"/>
    </row>
    <row r="16" spans="1:45" ht="24" customHeight="1">
      <c r="A16" s="1083" t="s">
        <v>286</v>
      </c>
      <c r="B16" s="235" t="s">
        <v>277</v>
      </c>
      <c r="C16" s="216"/>
      <c r="D16" s="216" t="s">
        <v>287</v>
      </c>
      <c r="E16" s="202"/>
      <c r="F16" s="203"/>
      <c r="G16" s="212">
        <v>23000</v>
      </c>
      <c r="H16" s="202"/>
      <c r="I16" s="256"/>
      <c r="J16" s="266"/>
      <c r="K16" s="334"/>
      <c r="L16" s="335"/>
      <c r="M16" s="341"/>
      <c r="N16" s="266"/>
      <c r="O16" s="303"/>
      <c r="P16" s="324"/>
      <c r="Q16" s="324"/>
      <c r="R16" s="246"/>
      <c r="S16" s="217"/>
      <c r="T16" s="217"/>
      <c r="U16" s="217"/>
      <c r="V16" s="217"/>
      <c r="W16" s="222"/>
      <c r="X16" s="222"/>
      <c r="Y16" s="222"/>
      <c r="Z16" s="217"/>
      <c r="AA16" s="217"/>
      <c r="AB16" s="217"/>
      <c r="AC16" s="217"/>
      <c r="AD16" s="304"/>
      <c r="AF16" s="291"/>
      <c r="AG16" s="217"/>
      <c r="AH16" s="217"/>
      <c r="AI16" s="217"/>
      <c r="AJ16" s="217"/>
      <c r="AK16" s="222"/>
      <c r="AL16" s="222"/>
      <c r="AM16" s="222"/>
      <c r="AN16" s="217"/>
      <c r="AO16" s="217"/>
      <c r="AP16" s="217"/>
      <c r="AQ16" s="292"/>
      <c r="AR16" s="58">
        <v>1</v>
      </c>
      <c r="AS16" s="275"/>
    </row>
    <row r="17" spans="1:45" ht="24" customHeight="1">
      <c r="A17" s="1083"/>
      <c r="B17" s="235" t="s">
        <v>277</v>
      </c>
      <c r="C17" s="216"/>
      <c r="D17" s="216" t="s">
        <v>288</v>
      </c>
      <c r="E17" s="202"/>
      <c r="F17" s="203"/>
      <c r="G17" s="212">
        <v>15000</v>
      </c>
      <c r="H17" s="202"/>
      <c r="I17" s="256"/>
      <c r="J17" s="266"/>
      <c r="K17" s="334"/>
      <c r="L17" s="335"/>
      <c r="M17" s="341"/>
      <c r="N17" s="266"/>
      <c r="O17" s="303"/>
      <c r="P17" s="324"/>
      <c r="Q17" s="324"/>
      <c r="R17" s="246"/>
      <c r="S17" s="217"/>
      <c r="T17" s="217"/>
      <c r="U17" s="217"/>
      <c r="V17" s="217"/>
      <c r="W17" s="222"/>
      <c r="X17" s="222"/>
      <c r="Y17" s="222"/>
      <c r="Z17" s="217"/>
      <c r="AA17" s="217"/>
      <c r="AB17" s="217"/>
      <c r="AC17" s="217"/>
      <c r="AD17" s="304"/>
      <c r="AF17" s="291"/>
      <c r="AG17" s="217"/>
      <c r="AH17" s="217"/>
      <c r="AI17" s="217"/>
      <c r="AJ17" s="217"/>
      <c r="AK17" s="222"/>
      <c r="AL17" s="222"/>
      <c r="AM17" s="222"/>
      <c r="AN17" s="217"/>
      <c r="AO17" s="217"/>
      <c r="AP17" s="217"/>
      <c r="AQ17" s="292"/>
      <c r="AR17" s="58">
        <v>1</v>
      </c>
      <c r="AS17" s="275"/>
    </row>
    <row r="18" spans="1:45" ht="24" customHeight="1" thickBot="1">
      <c r="A18" s="1084"/>
      <c r="B18" s="226" t="s">
        <v>277</v>
      </c>
      <c r="C18" s="214"/>
      <c r="D18" s="214" t="s">
        <v>289</v>
      </c>
      <c r="E18" s="215"/>
      <c r="F18" s="218"/>
      <c r="G18" s="219">
        <v>22222.22</v>
      </c>
      <c r="H18" s="215"/>
      <c r="I18" s="258"/>
      <c r="J18" s="266"/>
      <c r="K18" s="337"/>
      <c r="L18" s="338"/>
      <c r="M18" s="343"/>
      <c r="N18" s="266"/>
      <c r="O18" s="308"/>
      <c r="P18" s="326"/>
      <c r="Q18" s="326"/>
      <c r="R18" s="309"/>
      <c r="S18" s="220"/>
      <c r="T18" s="220"/>
      <c r="U18" s="220"/>
      <c r="V18" s="220"/>
      <c r="W18" s="221"/>
      <c r="X18" s="221"/>
      <c r="Y18" s="221"/>
      <c r="Z18" s="220"/>
      <c r="AA18" s="220"/>
      <c r="AB18" s="220"/>
      <c r="AC18" s="220"/>
      <c r="AD18" s="310"/>
      <c r="AF18" s="294"/>
      <c r="AG18" s="220"/>
      <c r="AH18" s="220"/>
      <c r="AI18" s="220"/>
      <c r="AJ18" s="220"/>
      <c r="AK18" s="221"/>
      <c r="AL18" s="221"/>
      <c r="AM18" s="221"/>
      <c r="AN18" s="220"/>
      <c r="AO18" s="220"/>
      <c r="AP18" s="220"/>
      <c r="AQ18" s="295"/>
      <c r="AR18" s="58">
        <v>1</v>
      </c>
      <c r="AS18" s="275"/>
    </row>
    <row r="19" spans="1:45" ht="12.75" customHeight="1">
      <c r="A19" s="248"/>
      <c r="B19" s="248"/>
      <c r="C19" s="248"/>
      <c r="D19" s="248"/>
      <c r="E19" s="249"/>
      <c r="F19" s="250" t="s">
        <v>290</v>
      </c>
      <c r="G19" s="251">
        <f>SUM(G4:G18)</f>
        <v>300000</v>
      </c>
      <c r="H19" s="248"/>
      <c r="I19" s="259"/>
      <c r="J19" s="268"/>
      <c r="K19" s="261"/>
      <c r="L19" s="248"/>
      <c r="M19" s="259"/>
      <c r="N19" s="268"/>
      <c r="O19" s="261"/>
      <c r="P19" s="248"/>
      <c r="Q19" s="248"/>
      <c r="R19" s="249"/>
      <c r="S19" s="298"/>
      <c r="T19" s="298"/>
      <c r="U19" s="298"/>
      <c r="V19" s="298"/>
      <c r="W19" s="299"/>
      <c r="X19" s="299"/>
      <c r="Y19" s="299"/>
      <c r="Z19" s="298"/>
      <c r="AA19" s="298"/>
      <c r="AB19" s="298"/>
      <c r="AC19" s="298"/>
      <c r="AD19" s="300"/>
      <c r="AF19" s="283"/>
      <c r="AG19" s="284"/>
      <c r="AH19" s="284"/>
      <c r="AI19" s="284"/>
      <c r="AJ19" s="284"/>
      <c r="AK19" s="284"/>
      <c r="AL19" s="284"/>
      <c r="AM19" s="284"/>
      <c r="AN19" s="284"/>
      <c r="AO19" s="284"/>
      <c r="AP19" s="284"/>
      <c r="AQ19" s="296"/>
      <c r="AR19" s="58">
        <v>1</v>
      </c>
      <c r="AS19" s="275"/>
    </row>
    <row r="20" spans="1:45" ht="12.75" customHeight="1">
      <c r="AQ20" s="274"/>
      <c r="AR20" s="58">
        <v>1</v>
      </c>
      <c r="AS20" s="275"/>
    </row>
    <row r="21" spans="1:45" ht="12.75" customHeight="1">
      <c r="AQ21" s="274"/>
      <c r="AR21" s="58">
        <v>1</v>
      </c>
      <c r="AS21" s="275"/>
    </row>
    <row r="22" spans="1:45" ht="12.75" customHeight="1">
      <c r="AQ22" s="274"/>
      <c r="AR22" s="58">
        <v>1</v>
      </c>
      <c r="AS22" s="275"/>
    </row>
    <row r="23" spans="1:45" ht="12.75" customHeight="1">
      <c r="AQ23" s="274"/>
      <c r="AR23" s="58">
        <v>1</v>
      </c>
      <c r="AS23" s="275"/>
    </row>
    <row r="24" spans="1:45" ht="0" hidden="1" customHeight="1">
      <c r="AR24" s="284"/>
    </row>
  </sheetData>
  <autoFilter ref="A3:AD19" xr:uid="{89728A5A-EDBC-4E26-B9B4-B9964B463A82}"/>
  <mergeCells count="20">
    <mergeCell ref="AF2:AI2"/>
    <mergeCell ref="AJ2:AM2"/>
    <mergeCell ref="AN2:AQ2"/>
    <mergeCell ref="AF1:AQ1"/>
    <mergeCell ref="A12:A15"/>
    <mergeCell ref="A16:A18"/>
    <mergeCell ref="E1:I1"/>
    <mergeCell ref="A4:A9"/>
    <mergeCell ref="K1:M1"/>
    <mergeCell ref="R1:AC1"/>
    <mergeCell ref="A10:A11"/>
    <mergeCell ref="B10:B11"/>
    <mergeCell ref="A1:D1"/>
    <mergeCell ref="R2:U2"/>
    <mergeCell ref="V2:Y2"/>
    <mergeCell ref="Z2:AC2"/>
    <mergeCell ref="B4:B7"/>
    <mergeCell ref="C4:C5"/>
    <mergeCell ref="C6:C7"/>
    <mergeCell ref="O1:Q1"/>
  </mergeCells>
  <hyperlinks>
    <hyperlink ref="M2" r:id="rId1" display="../../../../../../../../:f:/r/sites/ClimatePromise/Shared Documents/General/Progress Reports/CP2 Progress Reports/Arab States/Jordan/Jordan_Knowledge Product/Q3-2023?csf=1&amp;web=1&amp;e=WPOHUv" xr:uid="{E032601A-6312-4C42-B77F-462F3B0877AC}"/>
    <hyperlink ref="Q2" r:id="rId2" display="../../../../../../../../:f:/r/sites/ClimatePromise/Shared Documents/General/Progress Reports/CP2 Progress Reports/Arab States/Jordan/Jordan_Knowledge Product/Q4-2023?csf=1&amp;web=1&amp;e=QQ1vvf" xr:uid="{A5806EB0-3EBF-4327-9CA3-0BAE0D553EF8}"/>
  </hyperlinks>
  <pageMargins left="0.7" right="0.7" top="0.75" bottom="0.75" header="0.3" footer="0.3"/>
  <pageSetup scale="25" fitToHeight="0" orientation="landscape" r:id="rId3"/>
  <drawing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23C9F5D9-80CD-4B26-93E8-2B80A0BAC0E4}">
          <x14:formula1>
            <xm:f>Dropdown!$B$2:$B$6</xm:f>
          </x14:formula1>
          <xm:sqref>K4:K18 O4:O18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895E9-CC31-424B-93CF-96318FB93691}">
  <sheetPr>
    <tabColor rgb="FFFFFFCC"/>
    <pageSetUpPr fitToPage="1"/>
  </sheetPr>
  <dimension ref="A1:AQ28"/>
  <sheetViews>
    <sheetView showGridLines="0" topLeftCell="AE13" zoomScale="90" zoomScaleNormal="90" workbookViewId="0">
      <selection activeCell="D2" sqref="D2:D3"/>
    </sheetView>
  </sheetViews>
  <sheetFormatPr defaultColWidth="9.140625" defaultRowHeight="14.45"/>
  <cols>
    <col min="1" max="1" width="39.5703125" style="21" customWidth="1"/>
    <col min="2" max="2" width="51" style="21" customWidth="1"/>
    <col min="3" max="3" width="46.5703125" style="436" customWidth="1"/>
    <col min="4" max="4" width="51.42578125" style="436" customWidth="1"/>
    <col min="5" max="5" width="7.5703125" style="144" customWidth="1"/>
    <col min="6" max="6" width="31.5703125" style="54" customWidth="1"/>
    <col min="7" max="7" width="82.5703125" style="55" customWidth="1"/>
    <col min="8" max="8" width="63.5703125" style="133" customWidth="1"/>
    <col min="9" max="9" width="32.5703125" style="133" customWidth="1"/>
    <col min="10" max="10" width="18.5703125" style="133" customWidth="1"/>
    <col min="11" max="11" width="13.85546875" style="133" customWidth="1"/>
    <col min="12" max="12" width="6.28515625" style="135" customWidth="1"/>
    <col min="13" max="13" width="21.85546875" style="133" customWidth="1"/>
    <col min="14" max="14" width="64" style="145" customWidth="1"/>
    <col min="15" max="15" width="37.28515625" style="133" customWidth="1"/>
    <col min="16" max="16" width="4.28515625" style="135" customWidth="1"/>
    <col min="17" max="17" width="23.28515625" style="133" customWidth="1"/>
    <col min="18" max="18" width="69.42578125" style="133" customWidth="1"/>
    <col min="19" max="19" width="67.28515625" style="22" customWidth="1"/>
    <col min="20" max="20" width="4.28515625" style="172" customWidth="1"/>
    <col min="21" max="21" width="16.140625" style="22" customWidth="1"/>
    <col min="22" max="22" width="50.85546875" style="22" customWidth="1"/>
    <col min="23" max="23" width="56" style="22" customWidth="1"/>
    <col min="24" max="24" width="3.7109375" style="172" customWidth="1"/>
    <col min="25" max="25" width="22.42578125" style="22" customWidth="1"/>
    <col min="26" max="26" width="64.140625" style="22" customWidth="1"/>
    <col min="27" max="27" width="59.42578125" style="22" customWidth="1"/>
    <col min="28" max="28" width="4.5703125" style="172" customWidth="1"/>
    <col min="29" max="29" width="21.140625" style="22" customWidth="1"/>
    <col min="30" max="30" width="59.140625" style="22" customWidth="1"/>
    <col min="31" max="31" width="50.5703125" style="22" customWidth="1"/>
    <col min="32" max="32" width="5.42578125" style="21" customWidth="1"/>
    <col min="33" max="33" width="18.7109375" style="58" customWidth="1"/>
    <col min="34" max="34" width="66.42578125" style="21" customWidth="1"/>
    <col min="35" max="35" width="60.85546875" style="21" customWidth="1"/>
    <col min="36" max="16384" width="9.140625" style="21"/>
  </cols>
  <sheetData>
    <row r="1" spans="1:43" s="15" customFormat="1">
      <c r="C1" s="426"/>
      <c r="D1" s="426"/>
      <c r="E1" s="99"/>
      <c r="F1" s="45"/>
      <c r="G1" s="45"/>
      <c r="H1" s="98"/>
      <c r="I1" s="98"/>
      <c r="J1" s="98"/>
      <c r="K1" s="98"/>
      <c r="L1" s="99"/>
      <c r="M1" s="98"/>
      <c r="N1" s="98"/>
      <c r="O1" s="98"/>
      <c r="P1" s="99"/>
      <c r="Q1" s="98"/>
      <c r="R1" s="98"/>
      <c r="T1" s="165"/>
      <c r="X1" s="165"/>
      <c r="AB1" s="165"/>
      <c r="AG1" s="59"/>
    </row>
    <row r="2" spans="1:43" s="15" customFormat="1" ht="14.45" customHeight="1">
      <c r="B2" s="16" t="s">
        <v>291</v>
      </c>
      <c r="C2" s="427" t="s">
        <v>292</v>
      </c>
      <c r="D2" s="1128" t="s">
        <v>293</v>
      </c>
      <c r="E2" s="100"/>
      <c r="F2" s="45"/>
      <c r="G2" s="45"/>
      <c r="H2" s="98"/>
      <c r="I2" s="98"/>
      <c r="J2" s="98"/>
      <c r="K2" s="98"/>
      <c r="L2" s="99"/>
      <c r="M2" s="98"/>
      <c r="N2" s="98"/>
      <c r="O2" s="98"/>
      <c r="P2" s="99"/>
      <c r="Q2" s="98"/>
      <c r="R2" s="98"/>
      <c r="T2" s="165"/>
      <c r="X2" s="165"/>
      <c r="AB2" s="165"/>
      <c r="AG2" s="56"/>
    </row>
    <row r="3" spans="1:43" s="15" customFormat="1">
      <c r="B3" s="17" t="s">
        <v>294</v>
      </c>
      <c r="C3" s="428"/>
      <c r="D3" s="1128"/>
      <c r="E3" s="100"/>
      <c r="F3" s="45"/>
      <c r="G3" s="45"/>
      <c r="H3" s="98"/>
      <c r="I3" s="98"/>
      <c r="J3" s="98"/>
      <c r="K3" s="98"/>
      <c r="L3" s="99"/>
      <c r="M3" s="98"/>
      <c r="N3" s="98"/>
      <c r="O3" s="98"/>
      <c r="P3" s="99"/>
      <c r="Q3" s="98"/>
      <c r="R3" s="98"/>
      <c r="T3" s="165"/>
      <c r="X3" s="165"/>
      <c r="AB3" s="165"/>
      <c r="AG3" s="56"/>
    </row>
    <row r="4" spans="1:43" s="15" customFormat="1">
      <c r="C4" s="426"/>
      <c r="D4" s="426"/>
      <c r="E4" s="99"/>
      <c r="F4" s="45"/>
      <c r="G4" s="45"/>
      <c r="H4" s="98"/>
      <c r="I4" s="98"/>
      <c r="J4" s="98"/>
      <c r="K4" s="98"/>
      <c r="L4" s="99"/>
      <c r="M4" s="98"/>
      <c r="N4" s="98"/>
      <c r="O4" s="98"/>
      <c r="P4" s="99"/>
      <c r="Q4" s="98"/>
      <c r="R4" s="98"/>
      <c r="T4" s="165"/>
      <c r="X4" s="165"/>
      <c r="AB4" s="165"/>
      <c r="AG4" s="56"/>
    </row>
    <row r="5" spans="1:43" s="15" customFormat="1">
      <c r="C5" s="426"/>
      <c r="D5" s="426"/>
      <c r="E5" s="99"/>
      <c r="F5" s="45"/>
      <c r="G5" s="45"/>
      <c r="H5" s="98"/>
      <c r="I5" s="98"/>
      <c r="J5" s="101"/>
      <c r="K5" s="101"/>
      <c r="L5" s="102"/>
      <c r="M5" s="101"/>
      <c r="N5" s="101"/>
      <c r="O5" s="101"/>
      <c r="P5" s="102"/>
      <c r="Q5" s="101"/>
      <c r="R5" s="101"/>
      <c r="S5" s="18"/>
      <c r="T5" s="166"/>
      <c r="U5" s="18"/>
      <c r="V5" s="18"/>
      <c r="W5" s="18"/>
      <c r="X5" s="166"/>
      <c r="Y5" s="18"/>
      <c r="Z5" s="18"/>
      <c r="AA5" s="18"/>
      <c r="AB5" s="166"/>
      <c r="AC5" s="18"/>
      <c r="AD5" s="18"/>
      <c r="AE5" s="18"/>
      <c r="AG5" s="56"/>
    </row>
    <row r="6" spans="1:43" s="15" customFormat="1" ht="11.1" customHeight="1" thickBot="1">
      <c r="C6" s="426"/>
      <c r="D6" s="426"/>
      <c r="E6" s="99"/>
      <c r="F6" s="45"/>
      <c r="G6" s="45"/>
      <c r="H6" s="98"/>
      <c r="I6" s="98"/>
      <c r="J6" s="103"/>
      <c r="K6" s="103"/>
      <c r="L6" s="104"/>
      <c r="M6" s="103"/>
      <c r="N6" s="103"/>
      <c r="O6" s="103"/>
      <c r="P6" s="104"/>
      <c r="Q6" s="103"/>
      <c r="R6" s="103"/>
      <c r="S6" s="19"/>
      <c r="T6" s="167"/>
      <c r="U6" s="19"/>
      <c r="V6" s="19"/>
      <c r="W6" s="19"/>
      <c r="X6" s="167"/>
      <c r="Y6" s="19"/>
      <c r="Z6" s="19"/>
      <c r="AA6" s="19"/>
      <c r="AB6" s="167"/>
      <c r="AC6" s="19"/>
      <c r="AD6" s="19"/>
      <c r="AE6" s="19"/>
      <c r="AG6" s="56"/>
    </row>
    <row r="7" spans="1:43" s="15" customFormat="1" ht="32.450000000000003" customHeight="1" thickBot="1">
      <c r="C7" s="426"/>
      <c r="D7" s="426"/>
      <c r="E7" s="99"/>
      <c r="F7" s="1139" t="s">
        <v>295</v>
      </c>
      <c r="G7" s="1140"/>
      <c r="H7" s="1141"/>
      <c r="I7" s="98"/>
      <c r="J7" s="98"/>
      <c r="K7" s="98"/>
      <c r="L7" s="99"/>
      <c r="M7" s="1142" t="s">
        <v>296</v>
      </c>
      <c r="N7" s="1143"/>
      <c r="O7" s="1144"/>
      <c r="P7" s="105"/>
      <c r="Q7" s="1119" t="s">
        <v>297</v>
      </c>
      <c r="R7" s="1120"/>
      <c r="S7" s="1121"/>
      <c r="T7" s="168"/>
      <c r="U7" s="1119" t="s">
        <v>298</v>
      </c>
      <c r="V7" s="1120"/>
      <c r="W7" s="1121"/>
      <c r="X7" s="168"/>
      <c r="Y7" s="1119" t="s">
        <v>299</v>
      </c>
      <c r="Z7" s="1120"/>
      <c r="AA7" s="1121"/>
      <c r="AB7" s="168"/>
      <c r="AC7" s="1125" t="s">
        <v>119</v>
      </c>
      <c r="AD7" s="1126"/>
      <c r="AE7" s="1127"/>
      <c r="AG7" s="897" t="s">
        <v>300</v>
      </c>
      <c r="AH7" s="898"/>
      <c r="AI7" s="898"/>
      <c r="AJ7" s="1107"/>
      <c r="AK7" s="1107"/>
      <c r="AL7" s="1107"/>
      <c r="AM7" s="1107"/>
      <c r="AN7" s="1107"/>
      <c r="AO7" s="1107"/>
      <c r="AP7" s="1107"/>
      <c r="AQ7" s="1108"/>
    </row>
    <row r="8" spans="1:43" s="15" customFormat="1" ht="68.45" customHeight="1">
      <c r="A8" s="37" t="s">
        <v>301</v>
      </c>
      <c r="B8" s="38" t="s">
        <v>301</v>
      </c>
      <c r="C8" s="429" t="s">
        <v>301</v>
      </c>
      <c r="D8" s="430" t="s">
        <v>301</v>
      </c>
      <c r="E8" s="106"/>
      <c r="F8" s="46" t="s">
        <v>302</v>
      </c>
      <c r="G8" s="47" t="s">
        <v>303</v>
      </c>
      <c r="H8" s="107" t="s">
        <v>304</v>
      </c>
      <c r="I8" s="108" t="s">
        <v>305</v>
      </c>
      <c r="J8" s="109" t="s">
        <v>301</v>
      </c>
      <c r="K8" s="110" t="s">
        <v>306</v>
      </c>
      <c r="L8" s="111"/>
      <c r="M8" s="112" t="s">
        <v>302</v>
      </c>
      <c r="N8" s="113" t="s">
        <v>303</v>
      </c>
      <c r="O8" s="114" t="s">
        <v>304</v>
      </c>
      <c r="P8" s="111"/>
      <c r="Q8" s="112" t="s">
        <v>302</v>
      </c>
      <c r="R8" s="113" t="s">
        <v>303</v>
      </c>
      <c r="S8" s="182" t="s">
        <v>304</v>
      </c>
      <c r="T8" s="169"/>
      <c r="U8" s="112" t="s">
        <v>302</v>
      </c>
      <c r="V8" s="113" t="s">
        <v>303</v>
      </c>
      <c r="W8" s="182" t="s">
        <v>304</v>
      </c>
      <c r="X8" s="169"/>
      <c r="Y8" s="112" t="s">
        <v>302</v>
      </c>
      <c r="Z8" s="113" t="s">
        <v>303</v>
      </c>
      <c r="AA8" s="182" t="s">
        <v>304</v>
      </c>
      <c r="AB8" s="169"/>
      <c r="AC8" s="112" t="s">
        <v>302</v>
      </c>
      <c r="AD8" s="113" t="s">
        <v>303</v>
      </c>
      <c r="AE8" s="182" t="s">
        <v>304</v>
      </c>
      <c r="AG8" s="115" t="s">
        <v>302</v>
      </c>
      <c r="AH8" s="116" t="s">
        <v>303</v>
      </c>
      <c r="AI8" s="390" t="s">
        <v>304</v>
      </c>
      <c r="AJ8" s="1109" t="s">
        <v>307</v>
      </c>
      <c r="AK8" s="1109"/>
      <c r="AL8" s="1109"/>
      <c r="AM8" s="1109"/>
      <c r="AN8" s="1109"/>
      <c r="AO8" s="1109"/>
      <c r="AP8" s="1109"/>
      <c r="AQ8" s="1110"/>
    </row>
    <row r="9" spans="1:43" s="20" customFormat="1" ht="33.950000000000003" customHeight="1">
      <c r="A9" s="1153" t="s">
        <v>308</v>
      </c>
      <c r="B9" s="1155" t="s">
        <v>309</v>
      </c>
      <c r="C9" s="1157" t="s">
        <v>204</v>
      </c>
      <c r="D9" s="1159" t="s">
        <v>205</v>
      </c>
      <c r="E9" s="117"/>
      <c r="F9" s="1161" t="s">
        <v>211</v>
      </c>
      <c r="G9" s="1131" t="s">
        <v>212</v>
      </c>
      <c r="H9" s="1133" t="s">
        <v>310</v>
      </c>
      <c r="I9" s="1135" t="s">
        <v>206</v>
      </c>
      <c r="J9" s="1137" t="s">
        <v>208</v>
      </c>
      <c r="K9" s="1129" t="s">
        <v>209</v>
      </c>
      <c r="L9" s="117"/>
      <c r="M9" s="1147" t="s">
        <v>211</v>
      </c>
      <c r="N9" s="1149" t="s">
        <v>212</v>
      </c>
      <c r="O9" s="1145" t="s">
        <v>310</v>
      </c>
      <c r="P9" s="117"/>
      <c r="Q9" s="1147" t="s">
        <v>211</v>
      </c>
      <c r="R9" s="1149" t="s">
        <v>212</v>
      </c>
      <c r="S9" s="1151" t="s">
        <v>310</v>
      </c>
      <c r="T9" s="162"/>
      <c r="U9" s="1122" t="s">
        <v>211</v>
      </c>
      <c r="V9" s="1123" t="s">
        <v>212</v>
      </c>
      <c r="W9" s="1124" t="s">
        <v>310</v>
      </c>
      <c r="X9" s="162"/>
      <c r="Y9" s="1122" t="s">
        <v>211</v>
      </c>
      <c r="Z9" s="1123" t="s">
        <v>212</v>
      </c>
      <c r="AA9" s="1124" t="s">
        <v>310</v>
      </c>
      <c r="AB9" s="162"/>
      <c r="AC9" s="1122" t="s">
        <v>211</v>
      </c>
      <c r="AD9" s="1123" t="s">
        <v>212</v>
      </c>
      <c r="AE9" s="1124" t="s">
        <v>310</v>
      </c>
      <c r="AG9" s="1111" t="s">
        <v>211</v>
      </c>
      <c r="AH9" s="1113" t="s">
        <v>212</v>
      </c>
      <c r="AI9" s="1115" t="s">
        <v>310</v>
      </c>
      <c r="AJ9" s="1117" t="s">
        <v>214</v>
      </c>
      <c r="AK9" s="1117"/>
      <c r="AL9" s="1117"/>
      <c r="AM9" s="1117"/>
      <c r="AN9" s="1117" t="s">
        <v>215</v>
      </c>
      <c r="AO9" s="1117"/>
      <c r="AP9" s="1117"/>
      <c r="AQ9" s="1118"/>
    </row>
    <row r="10" spans="1:43" s="20" customFormat="1" ht="19.5" customHeight="1">
      <c r="A10" s="1154"/>
      <c r="B10" s="1156"/>
      <c r="C10" s="1158"/>
      <c r="D10" s="1160"/>
      <c r="E10" s="117"/>
      <c r="F10" s="1162"/>
      <c r="G10" s="1132"/>
      <c r="H10" s="1134"/>
      <c r="I10" s="1136"/>
      <c r="J10" s="1138"/>
      <c r="K10" s="1130"/>
      <c r="L10" s="117"/>
      <c r="M10" s="1148"/>
      <c r="N10" s="1150"/>
      <c r="O10" s="1146"/>
      <c r="P10" s="117"/>
      <c r="Q10" s="1148"/>
      <c r="R10" s="1150"/>
      <c r="S10" s="1152"/>
      <c r="T10" s="162"/>
      <c r="U10" s="1122"/>
      <c r="V10" s="1123"/>
      <c r="W10" s="1124"/>
      <c r="X10" s="162"/>
      <c r="Y10" s="1122"/>
      <c r="Z10" s="1123"/>
      <c r="AA10" s="1124"/>
      <c r="AB10" s="162"/>
      <c r="AC10" s="1122"/>
      <c r="AD10" s="1123"/>
      <c r="AE10" s="1124"/>
      <c r="AG10" s="1112"/>
      <c r="AH10" s="1114"/>
      <c r="AI10" s="1116"/>
      <c r="AJ10" s="506" t="s">
        <v>221</v>
      </c>
      <c r="AK10" s="506" t="s">
        <v>222</v>
      </c>
      <c r="AL10" s="506" t="s">
        <v>223</v>
      </c>
      <c r="AM10" s="506" t="s">
        <v>224</v>
      </c>
      <c r="AN10" s="506" t="s">
        <v>221</v>
      </c>
      <c r="AO10" s="506" t="s">
        <v>222</v>
      </c>
      <c r="AP10" s="506" t="s">
        <v>223</v>
      </c>
      <c r="AQ10" s="507" t="s">
        <v>224</v>
      </c>
    </row>
    <row r="11" spans="1:43" ht="101.45">
      <c r="A11" s="39" t="s">
        <v>311</v>
      </c>
      <c r="B11" s="40" t="s">
        <v>312</v>
      </c>
      <c r="C11" s="431" t="s">
        <v>313</v>
      </c>
      <c r="D11" s="432" t="s">
        <v>314</v>
      </c>
      <c r="E11" s="118"/>
      <c r="F11" s="48" t="s">
        <v>249</v>
      </c>
      <c r="G11" s="49" t="s">
        <v>315</v>
      </c>
      <c r="H11" s="119"/>
      <c r="I11" s="120"/>
      <c r="J11" s="121"/>
      <c r="K11" s="122"/>
      <c r="L11" s="123"/>
      <c r="M11" s="124" t="s">
        <v>249</v>
      </c>
      <c r="N11" s="125" t="s">
        <v>316</v>
      </c>
      <c r="O11" s="126"/>
      <c r="P11" s="123"/>
      <c r="Q11" s="124" t="s">
        <v>233</v>
      </c>
      <c r="R11" s="175" t="s">
        <v>317</v>
      </c>
      <c r="S11" s="183" t="s">
        <v>318</v>
      </c>
      <c r="T11" s="170"/>
      <c r="U11" s="344" t="s">
        <v>247</v>
      </c>
      <c r="V11" s="345" t="s">
        <v>319</v>
      </c>
      <c r="W11" s="183" t="s">
        <v>155</v>
      </c>
      <c r="X11" s="170"/>
      <c r="Y11" s="344" t="s">
        <v>247</v>
      </c>
      <c r="Z11" s="346" t="s">
        <v>320</v>
      </c>
      <c r="AA11" s="183"/>
      <c r="AB11" s="170"/>
      <c r="AC11" s="344"/>
      <c r="AD11" s="346"/>
      <c r="AE11" s="183"/>
      <c r="AG11" s="508" t="s">
        <v>37</v>
      </c>
      <c r="AH11" s="537" t="s">
        <v>321</v>
      </c>
      <c r="AI11" s="509"/>
      <c r="AJ11" s="512"/>
      <c r="AK11" s="512"/>
      <c r="AL11" s="512"/>
      <c r="AM11" s="512"/>
      <c r="AN11" s="513"/>
      <c r="AO11" s="513"/>
      <c r="AP11" s="514"/>
      <c r="AQ11" s="515"/>
    </row>
    <row r="12" spans="1:43" ht="87">
      <c r="A12" s="39" t="s">
        <v>311</v>
      </c>
      <c r="B12" s="40" t="s">
        <v>312</v>
      </c>
      <c r="C12" s="431" t="s">
        <v>313</v>
      </c>
      <c r="D12" s="432" t="s">
        <v>322</v>
      </c>
      <c r="E12" s="118"/>
      <c r="F12" s="48" t="s">
        <v>37</v>
      </c>
      <c r="G12" s="49" t="s">
        <v>323</v>
      </c>
      <c r="H12" s="119"/>
      <c r="I12" s="120"/>
      <c r="J12" s="121"/>
      <c r="K12" s="97"/>
      <c r="L12" s="123"/>
      <c r="M12" s="124" t="s">
        <v>37</v>
      </c>
      <c r="N12" s="125" t="s">
        <v>324</v>
      </c>
      <c r="O12" s="126" t="s">
        <v>325</v>
      </c>
      <c r="P12" s="123"/>
      <c r="Q12" s="124" t="s">
        <v>37</v>
      </c>
      <c r="R12" s="176" t="s">
        <v>318</v>
      </c>
      <c r="S12" s="183" t="s">
        <v>326</v>
      </c>
      <c r="T12" s="170"/>
      <c r="U12" s="344" t="s">
        <v>37</v>
      </c>
      <c r="V12" s="346"/>
      <c r="W12" s="183" t="s">
        <v>155</v>
      </c>
      <c r="X12" s="170"/>
      <c r="Y12" s="344" t="s">
        <v>37</v>
      </c>
      <c r="Z12" s="346"/>
      <c r="AA12" s="183"/>
      <c r="AB12" s="170"/>
      <c r="AC12" s="344"/>
      <c r="AD12" s="346"/>
      <c r="AE12" s="183"/>
      <c r="AG12" s="173" t="s">
        <v>37</v>
      </c>
      <c r="AH12" s="88" t="s">
        <v>327</v>
      </c>
      <c r="AI12" s="232"/>
      <c r="AJ12" s="512"/>
      <c r="AK12" s="512"/>
      <c r="AL12" s="512"/>
      <c r="AM12" s="513"/>
      <c r="AN12" s="512"/>
      <c r="AO12" s="512"/>
      <c r="AP12" s="512"/>
      <c r="AQ12" s="516"/>
    </row>
    <row r="13" spans="1:43" ht="221.1">
      <c r="A13" s="39" t="s">
        <v>311</v>
      </c>
      <c r="B13" s="40" t="s">
        <v>312</v>
      </c>
      <c r="C13" s="431" t="s">
        <v>313</v>
      </c>
      <c r="D13" s="432" t="s">
        <v>328</v>
      </c>
      <c r="E13" s="118"/>
      <c r="F13" s="48" t="s">
        <v>247</v>
      </c>
      <c r="G13" s="49" t="s">
        <v>329</v>
      </c>
      <c r="H13" s="119"/>
      <c r="I13" s="120"/>
      <c r="J13" s="121"/>
      <c r="K13" s="97"/>
      <c r="L13" s="123"/>
      <c r="M13" s="124" t="s">
        <v>233</v>
      </c>
      <c r="N13" s="125" t="s">
        <v>330</v>
      </c>
      <c r="O13" s="126"/>
      <c r="P13" s="123"/>
      <c r="Q13" s="124" t="s">
        <v>247</v>
      </c>
      <c r="R13" s="175" t="s">
        <v>331</v>
      </c>
      <c r="S13" s="183" t="s">
        <v>318</v>
      </c>
      <c r="T13" s="170"/>
      <c r="U13" s="344" t="s">
        <v>233</v>
      </c>
      <c r="V13" s="347" t="s">
        <v>332</v>
      </c>
      <c r="W13" s="183"/>
      <c r="X13" s="170"/>
      <c r="Y13" s="344" t="s">
        <v>233</v>
      </c>
      <c r="Z13" s="345" t="s">
        <v>333</v>
      </c>
      <c r="AA13" s="397" t="s">
        <v>334</v>
      </c>
      <c r="AB13" s="100"/>
      <c r="AC13" s="344"/>
      <c r="AD13" s="526"/>
      <c r="AE13" s="397"/>
      <c r="AG13" s="173" t="s">
        <v>37</v>
      </c>
      <c r="AH13" s="86" t="s">
        <v>335</v>
      </c>
      <c r="AI13" s="538" t="s">
        <v>334</v>
      </c>
      <c r="AJ13" s="512"/>
      <c r="AK13" s="512"/>
      <c r="AL13" s="512"/>
      <c r="AM13" s="512"/>
      <c r="AN13" s="511"/>
      <c r="AO13" s="511"/>
      <c r="AP13" s="514"/>
      <c r="AQ13" s="516"/>
    </row>
    <row r="14" spans="1:43" ht="116.1">
      <c r="A14" s="39" t="s">
        <v>311</v>
      </c>
      <c r="B14" s="40" t="s">
        <v>312</v>
      </c>
      <c r="C14" s="431" t="s">
        <v>313</v>
      </c>
      <c r="D14" s="432" t="s">
        <v>336</v>
      </c>
      <c r="E14" s="118"/>
      <c r="F14" s="48" t="s">
        <v>233</v>
      </c>
      <c r="G14" s="49" t="s">
        <v>337</v>
      </c>
      <c r="H14" s="119"/>
      <c r="I14" s="120"/>
      <c r="J14" s="121"/>
      <c r="K14" s="97"/>
      <c r="L14" s="123"/>
      <c r="M14" s="124" t="s">
        <v>37</v>
      </c>
      <c r="N14" s="125" t="s">
        <v>338</v>
      </c>
      <c r="O14" s="67" t="s">
        <v>339</v>
      </c>
      <c r="P14" s="100"/>
      <c r="Q14" s="124" t="s">
        <v>37</v>
      </c>
      <c r="R14" s="184" t="s">
        <v>318</v>
      </c>
      <c r="S14" s="185" t="s">
        <v>340</v>
      </c>
      <c r="T14" s="163"/>
      <c r="U14" s="344" t="s">
        <v>37</v>
      </c>
      <c r="V14" s="348"/>
      <c r="W14" s="356"/>
      <c r="X14" s="163"/>
      <c r="Y14" s="344" t="s">
        <v>37</v>
      </c>
      <c r="Z14" s="348"/>
      <c r="AA14" s="356"/>
      <c r="AB14" s="163"/>
      <c r="AC14" s="344"/>
      <c r="AD14" s="348"/>
      <c r="AE14" s="356"/>
      <c r="AG14" s="173" t="s">
        <v>37</v>
      </c>
      <c r="AH14" s="9" t="s">
        <v>341</v>
      </c>
      <c r="AI14" s="232"/>
      <c r="AJ14" s="512"/>
      <c r="AK14" s="512"/>
      <c r="AL14" s="512"/>
      <c r="AM14" s="513"/>
      <c r="AN14" s="512"/>
      <c r="AO14" s="512"/>
      <c r="AP14" s="512"/>
      <c r="AQ14" s="516"/>
    </row>
    <row r="15" spans="1:43" ht="116.1">
      <c r="A15" s="39" t="s">
        <v>311</v>
      </c>
      <c r="B15" s="40" t="s">
        <v>312</v>
      </c>
      <c r="C15" s="431" t="s">
        <v>313</v>
      </c>
      <c r="D15" s="432" t="s">
        <v>342</v>
      </c>
      <c r="E15" s="118"/>
      <c r="F15" s="48" t="s">
        <v>247</v>
      </c>
      <c r="G15" s="49" t="s">
        <v>343</v>
      </c>
      <c r="H15" s="119"/>
      <c r="I15" s="120"/>
      <c r="J15" s="121"/>
      <c r="K15" s="97"/>
      <c r="L15" s="123"/>
      <c r="M15" s="124" t="s">
        <v>233</v>
      </c>
      <c r="N15" s="125" t="s">
        <v>344</v>
      </c>
      <c r="O15" s="126"/>
      <c r="P15" s="123"/>
      <c r="Q15" s="124" t="s">
        <v>233</v>
      </c>
      <c r="R15" s="177" t="s">
        <v>345</v>
      </c>
      <c r="S15" s="186" t="s">
        <v>318</v>
      </c>
      <c r="T15" s="1"/>
      <c r="U15" s="344" t="s">
        <v>233</v>
      </c>
      <c r="V15" s="349" t="s">
        <v>346</v>
      </c>
      <c r="W15" s="357"/>
      <c r="X15" s="1"/>
      <c r="Y15" s="344" t="s">
        <v>37</v>
      </c>
      <c r="Z15" s="26" t="s">
        <v>347</v>
      </c>
      <c r="AA15" s="398" t="s">
        <v>348</v>
      </c>
      <c r="AB15" s="395"/>
      <c r="AC15" s="344"/>
      <c r="AD15" s="527"/>
      <c r="AE15" s="398"/>
      <c r="AG15" s="173" t="s">
        <v>37</v>
      </c>
      <c r="AH15" s="822" t="s">
        <v>349</v>
      </c>
      <c r="AI15" s="232"/>
      <c r="AJ15" s="512"/>
      <c r="AK15" s="512"/>
      <c r="AL15" s="512"/>
      <c r="AM15" s="513"/>
      <c r="AN15" s="513"/>
      <c r="AO15" s="513"/>
      <c r="AP15" s="513"/>
      <c r="AQ15" s="516"/>
    </row>
    <row r="16" spans="1:43" ht="72.599999999999994">
      <c r="A16" s="39" t="s">
        <v>311</v>
      </c>
      <c r="B16" s="40" t="s">
        <v>312</v>
      </c>
      <c r="C16" s="431" t="s">
        <v>313</v>
      </c>
      <c r="D16" s="432" t="s">
        <v>350</v>
      </c>
      <c r="E16" s="118"/>
      <c r="F16" s="48" t="s">
        <v>233</v>
      </c>
      <c r="G16" s="50" t="s">
        <v>351</v>
      </c>
      <c r="H16" s="127"/>
      <c r="I16" s="120"/>
      <c r="J16" s="121"/>
      <c r="K16" s="128"/>
      <c r="L16" s="123"/>
      <c r="M16" s="124" t="s">
        <v>37</v>
      </c>
      <c r="N16" s="129" t="s">
        <v>324</v>
      </c>
      <c r="O16" s="130"/>
      <c r="P16" s="123"/>
      <c r="Q16" s="124" t="s">
        <v>37</v>
      </c>
      <c r="R16" s="177" t="s">
        <v>324</v>
      </c>
      <c r="S16" s="187" t="s">
        <v>352</v>
      </c>
      <c r="T16" s="164"/>
      <c r="U16" s="344" t="s">
        <v>37</v>
      </c>
      <c r="V16" s="350"/>
      <c r="W16" s="358"/>
      <c r="X16" s="164"/>
      <c r="Y16" s="344" t="s">
        <v>37</v>
      </c>
      <c r="Z16" s="350"/>
      <c r="AA16" s="358"/>
      <c r="AB16" s="164"/>
      <c r="AC16" s="344"/>
      <c r="AD16" s="350"/>
      <c r="AE16" s="358"/>
      <c r="AG16" s="173" t="s">
        <v>37</v>
      </c>
      <c r="AH16" s="9" t="s">
        <v>353</v>
      </c>
      <c r="AI16" s="232"/>
      <c r="AJ16" s="512"/>
      <c r="AK16" s="512"/>
      <c r="AL16" s="512"/>
      <c r="AM16" s="513"/>
      <c r="AN16" s="512"/>
      <c r="AO16" s="512"/>
      <c r="AP16" s="512"/>
      <c r="AQ16" s="516"/>
    </row>
    <row r="17" spans="1:43" ht="72.599999999999994">
      <c r="A17" s="39" t="s">
        <v>311</v>
      </c>
      <c r="B17" s="40" t="s">
        <v>354</v>
      </c>
      <c r="C17" s="431" t="s">
        <v>355</v>
      </c>
      <c r="D17" s="433" t="s">
        <v>356</v>
      </c>
      <c r="E17" s="131"/>
      <c r="F17" s="48" t="s">
        <v>37</v>
      </c>
      <c r="G17" s="51" t="s">
        <v>357</v>
      </c>
      <c r="H17" s="132"/>
      <c r="K17" s="134"/>
      <c r="M17" s="124" t="s">
        <v>37</v>
      </c>
      <c r="N17" s="136" t="s">
        <v>358</v>
      </c>
      <c r="O17" s="137"/>
      <c r="Q17" s="124" t="s">
        <v>37</v>
      </c>
      <c r="R17" s="178" t="s">
        <v>324</v>
      </c>
      <c r="S17" s="186" t="s">
        <v>318</v>
      </c>
      <c r="T17" s="1"/>
      <c r="U17" s="344" t="s">
        <v>37</v>
      </c>
      <c r="V17" s="200"/>
      <c r="W17" s="357"/>
      <c r="X17" s="1"/>
      <c r="Y17" s="344" t="s">
        <v>37</v>
      </c>
      <c r="Z17" s="200"/>
      <c r="AA17" s="357"/>
      <c r="AB17" s="1"/>
      <c r="AC17" s="344"/>
      <c r="AD17" s="200"/>
      <c r="AE17" s="357"/>
      <c r="AG17" s="173" t="s">
        <v>37</v>
      </c>
      <c r="AH17" s="822" t="s">
        <v>359</v>
      </c>
      <c r="AI17" s="232"/>
      <c r="AJ17" s="518"/>
      <c r="AK17" s="518"/>
      <c r="AL17" s="518"/>
      <c r="AM17" s="519"/>
      <c r="AN17" s="518"/>
      <c r="AO17" s="518"/>
      <c r="AP17" s="518"/>
      <c r="AQ17" s="520"/>
    </row>
    <row r="18" spans="1:43" ht="65.099999999999994">
      <c r="A18" s="39" t="s">
        <v>311</v>
      </c>
      <c r="B18" s="40" t="s">
        <v>354</v>
      </c>
      <c r="C18" s="431" t="s">
        <v>355</v>
      </c>
      <c r="D18" s="433" t="s">
        <v>360</v>
      </c>
      <c r="E18" s="131"/>
      <c r="F18" s="48" t="s">
        <v>249</v>
      </c>
      <c r="G18" s="51" t="s">
        <v>361</v>
      </c>
      <c r="H18" s="132"/>
      <c r="K18" s="134"/>
      <c r="M18" s="124" t="s">
        <v>233</v>
      </c>
      <c r="N18" s="136" t="s">
        <v>362</v>
      </c>
      <c r="O18" s="137"/>
      <c r="Q18" s="124" t="s">
        <v>233</v>
      </c>
      <c r="R18" s="178" t="s">
        <v>363</v>
      </c>
      <c r="S18" s="186" t="s">
        <v>318</v>
      </c>
      <c r="T18" s="1"/>
      <c r="U18" s="344" t="s">
        <v>233</v>
      </c>
      <c r="V18" s="351" t="s">
        <v>364</v>
      </c>
      <c r="W18" s="357"/>
      <c r="X18" s="1"/>
      <c r="Y18" s="344" t="s">
        <v>37</v>
      </c>
      <c r="Z18" s="200"/>
      <c r="AA18" s="357"/>
      <c r="AB18" s="1"/>
      <c r="AC18" s="344"/>
      <c r="AD18" s="200"/>
      <c r="AE18" s="357"/>
      <c r="AG18" s="173" t="s">
        <v>37</v>
      </c>
      <c r="AH18" s="232"/>
      <c r="AI18" s="232"/>
      <c r="AJ18" s="518"/>
      <c r="AK18" s="518"/>
      <c r="AL18" s="518"/>
      <c r="AM18" s="517"/>
      <c r="AN18" s="517"/>
      <c r="AO18" s="519"/>
      <c r="AP18" s="519"/>
      <c r="AQ18" s="520"/>
    </row>
    <row r="19" spans="1:43" ht="101.45">
      <c r="A19" s="39" t="s">
        <v>311</v>
      </c>
      <c r="B19" s="40" t="s">
        <v>354</v>
      </c>
      <c r="C19" s="431" t="s">
        <v>355</v>
      </c>
      <c r="D19" s="433" t="s">
        <v>365</v>
      </c>
      <c r="E19" s="138"/>
      <c r="F19" s="48" t="s">
        <v>249</v>
      </c>
      <c r="G19" s="51" t="s">
        <v>366</v>
      </c>
      <c r="H19" s="132"/>
      <c r="K19" s="134"/>
      <c r="M19" s="124" t="s">
        <v>247</v>
      </c>
      <c r="N19" s="136" t="s">
        <v>367</v>
      </c>
      <c r="O19" s="137"/>
      <c r="Q19" s="124" t="s">
        <v>247</v>
      </c>
      <c r="R19" s="178" t="s">
        <v>368</v>
      </c>
      <c r="S19" s="186" t="s">
        <v>318</v>
      </c>
      <c r="T19" s="1"/>
      <c r="U19" s="344" t="s">
        <v>233</v>
      </c>
      <c r="V19" s="352" t="s">
        <v>369</v>
      </c>
      <c r="W19" s="357"/>
      <c r="X19" s="1"/>
      <c r="Y19" s="344" t="s">
        <v>247</v>
      </c>
      <c r="Z19" s="26" t="s">
        <v>370</v>
      </c>
      <c r="AA19" s="357"/>
      <c r="AB19" s="1"/>
      <c r="AC19" s="344"/>
      <c r="AD19" s="200"/>
      <c r="AE19" s="357"/>
      <c r="AG19" s="173" t="s">
        <v>37</v>
      </c>
      <c r="AH19" s="822" t="s">
        <v>371</v>
      </c>
      <c r="AI19" s="232"/>
      <c r="AJ19" s="518"/>
      <c r="AK19" s="518"/>
      <c r="AL19" s="518"/>
      <c r="AM19" s="518"/>
      <c r="AN19" s="517"/>
      <c r="AO19" s="519"/>
      <c r="AP19" s="519"/>
      <c r="AQ19" s="521"/>
    </row>
    <row r="20" spans="1:43" ht="87">
      <c r="A20" s="39" t="s">
        <v>311</v>
      </c>
      <c r="B20" s="40" t="s">
        <v>354</v>
      </c>
      <c r="C20" s="431" t="s">
        <v>355</v>
      </c>
      <c r="D20" s="433" t="s">
        <v>372</v>
      </c>
      <c r="E20" s="131"/>
      <c r="F20" s="48" t="s">
        <v>247</v>
      </c>
      <c r="G20" s="51" t="s">
        <v>373</v>
      </c>
      <c r="H20" s="132"/>
      <c r="K20" s="134"/>
      <c r="M20" s="124" t="s">
        <v>247</v>
      </c>
      <c r="N20" s="136" t="s">
        <v>374</v>
      </c>
      <c r="O20" s="137"/>
      <c r="Q20" s="124" t="s">
        <v>247</v>
      </c>
      <c r="R20" s="178" t="s">
        <v>375</v>
      </c>
      <c r="S20" s="186" t="s">
        <v>318</v>
      </c>
      <c r="T20" s="1"/>
      <c r="U20" s="344" t="s">
        <v>233</v>
      </c>
      <c r="V20" s="26" t="s">
        <v>376</v>
      </c>
      <c r="W20" s="357"/>
      <c r="X20" s="1"/>
      <c r="Y20" s="344" t="s">
        <v>247</v>
      </c>
      <c r="Z20" s="26" t="s">
        <v>377</v>
      </c>
      <c r="AA20" s="357"/>
      <c r="AB20" s="1"/>
      <c r="AC20" s="344"/>
      <c r="AD20" s="200"/>
      <c r="AE20" s="357"/>
      <c r="AG20" s="173" t="s">
        <v>37</v>
      </c>
      <c r="AH20" s="822" t="s">
        <v>378</v>
      </c>
      <c r="AI20" s="232"/>
      <c r="AJ20" s="518"/>
      <c r="AK20" s="518"/>
      <c r="AL20" s="518"/>
      <c r="AM20" s="518"/>
      <c r="AN20" s="518"/>
      <c r="AO20" s="519"/>
      <c r="AP20" s="519"/>
      <c r="AQ20" s="520"/>
    </row>
    <row r="21" spans="1:43" ht="87">
      <c r="A21" s="39" t="s">
        <v>311</v>
      </c>
      <c r="B21" s="40" t="s">
        <v>354</v>
      </c>
      <c r="C21" s="431" t="s">
        <v>379</v>
      </c>
      <c r="D21" s="433" t="s">
        <v>380</v>
      </c>
      <c r="E21" s="131"/>
      <c r="F21" s="48" t="s">
        <v>247</v>
      </c>
      <c r="G21" s="51" t="s">
        <v>373</v>
      </c>
      <c r="H21" s="132"/>
      <c r="K21" s="134"/>
      <c r="M21" s="124" t="s">
        <v>247</v>
      </c>
      <c r="N21" s="136" t="s">
        <v>374</v>
      </c>
      <c r="O21" s="137"/>
      <c r="Q21" s="124" t="s">
        <v>247</v>
      </c>
      <c r="R21" s="188" t="s">
        <v>381</v>
      </c>
      <c r="S21" s="186" t="s">
        <v>318</v>
      </c>
      <c r="T21" s="1"/>
      <c r="U21" s="344" t="s">
        <v>233</v>
      </c>
      <c r="V21" s="359" t="s">
        <v>382</v>
      </c>
      <c r="W21" s="357"/>
      <c r="X21" s="1"/>
      <c r="Y21" s="344" t="s">
        <v>247</v>
      </c>
      <c r="Z21" s="26" t="s">
        <v>382</v>
      </c>
      <c r="AA21" s="357"/>
      <c r="AB21" s="1"/>
      <c r="AC21" s="344"/>
      <c r="AD21" s="200"/>
      <c r="AE21" s="357"/>
      <c r="AG21" s="173" t="s">
        <v>37</v>
      </c>
      <c r="AH21" s="232"/>
      <c r="AI21" s="232"/>
      <c r="AJ21" s="518"/>
      <c r="AK21" s="518"/>
      <c r="AL21" s="518"/>
      <c r="AM21" s="518"/>
      <c r="AN21" s="517"/>
      <c r="AO21" s="519"/>
      <c r="AP21" s="519"/>
      <c r="AQ21" s="520"/>
    </row>
    <row r="22" spans="1:43" ht="116.1">
      <c r="A22" s="39" t="s">
        <v>311</v>
      </c>
      <c r="B22" s="40" t="s">
        <v>354</v>
      </c>
      <c r="C22" s="431" t="s">
        <v>355</v>
      </c>
      <c r="D22" s="433" t="s">
        <v>383</v>
      </c>
      <c r="E22" s="131"/>
      <c r="F22" s="48" t="s">
        <v>247</v>
      </c>
      <c r="G22" s="51" t="s">
        <v>373</v>
      </c>
      <c r="H22" s="132"/>
      <c r="K22" s="134"/>
      <c r="M22" s="124" t="s">
        <v>247</v>
      </c>
      <c r="N22" s="136" t="s">
        <v>374</v>
      </c>
      <c r="O22" s="137"/>
      <c r="Q22" s="124" t="s">
        <v>247</v>
      </c>
      <c r="R22" s="178" t="s">
        <v>384</v>
      </c>
      <c r="S22" s="186" t="s">
        <v>318</v>
      </c>
      <c r="T22" s="1"/>
      <c r="U22" s="344" t="s">
        <v>233</v>
      </c>
      <c r="V22" s="199" t="s">
        <v>385</v>
      </c>
      <c r="W22" s="357"/>
      <c r="X22" s="1"/>
      <c r="Y22" s="344" t="s">
        <v>233</v>
      </c>
      <c r="Z22" s="26" t="s">
        <v>386</v>
      </c>
      <c r="AA22" s="357"/>
      <c r="AB22" s="1"/>
      <c r="AC22" s="344"/>
      <c r="AD22" s="200"/>
      <c r="AE22" s="357"/>
      <c r="AG22" s="173"/>
      <c r="AH22" s="9" t="s">
        <v>387</v>
      </c>
      <c r="AI22" s="232"/>
      <c r="AJ22" s="518"/>
      <c r="AK22" s="518"/>
      <c r="AL22" s="518"/>
      <c r="AM22" s="518"/>
      <c r="AN22" s="518"/>
      <c r="AO22" s="519"/>
      <c r="AP22" s="519"/>
      <c r="AQ22" s="522"/>
    </row>
    <row r="23" spans="1:43" ht="101.45">
      <c r="A23" s="39" t="s">
        <v>311</v>
      </c>
      <c r="B23" s="40" t="s">
        <v>354</v>
      </c>
      <c r="C23" s="431" t="s">
        <v>379</v>
      </c>
      <c r="D23" s="433" t="s">
        <v>388</v>
      </c>
      <c r="E23" s="131"/>
      <c r="F23" s="48" t="s">
        <v>247</v>
      </c>
      <c r="G23" s="51" t="s">
        <v>373</v>
      </c>
      <c r="H23" s="132"/>
      <c r="K23" s="134"/>
      <c r="M23" s="124" t="s">
        <v>247</v>
      </c>
      <c r="N23" s="136" t="s">
        <v>374</v>
      </c>
      <c r="O23" s="137"/>
      <c r="Q23" s="124" t="s">
        <v>247</v>
      </c>
      <c r="R23" s="178" t="s">
        <v>384</v>
      </c>
      <c r="S23" s="186" t="s">
        <v>318</v>
      </c>
      <c r="T23" s="1"/>
      <c r="U23" s="344" t="s">
        <v>233</v>
      </c>
      <c r="V23" s="353" t="s">
        <v>389</v>
      </c>
      <c r="W23" s="357"/>
      <c r="X23" s="1"/>
      <c r="Y23" s="344" t="s">
        <v>37</v>
      </c>
      <c r="Z23" s="26" t="s">
        <v>390</v>
      </c>
      <c r="AA23" s="357"/>
      <c r="AB23" s="1"/>
      <c r="AC23" s="344"/>
      <c r="AD23" s="200"/>
      <c r="AE23" s="357"/>
      <c r="AG23" s="173"/>
      <c r="AH23" s="232"/>
      <c r="AI23" s="232"/>
      <c r="AJ23" s="518"/>
      <c r="AK23" s="518"/>
      <c r="AL23" s="518"/>
      <c r="AM23" s="518"/>
      <c r="AN23" s="518"/>
      <c r="AO23" s="518"/>
      <c r="AP23" s="518"/>
      <c r="AQ23" s="522"/>
    </row>
    <row r="24" spans="1:43" ht="130.5">
      <c r="A24" s="39" t="s">
        <v>311</v>
      </c>
      <c r="B24" s="40" t="s">
        <v>391</v>
      </c>
      <c r="C24" s="431" t="s">
        <v>392</v>
      </c>
      <c r="D24" s="433" t="s">
        <v>393</v>
      </c>
      <c r="E24" s="131"/>
      <c r="F24" s="48" t="s">
        <v>247</v>
      </c>
      <c r="G24" s="51" t="s">
        <v>373</v>
      </c>
      <c r="H24" s="132"/>
      <c r="K24" s="134"/>
      <c r="M24" s="124" t="s">
        <v>247</v>
      </c>
      <c r="N24" s="136" t="s">
        <v>394</v>
      </c>
      <c r="O24" s="137"/>
      <c r="Q24" s="124" t="s">
        <v>247</v>
      </c>
      <c r="R24" s="178" t="s">
        <v>395</v>
      </c>
      <c r="S24" s="186" t="s">
        <v>318</v>
      </c>
      <c r="T24" s="1"/>
      <c r="U24" s="344" t="s">
        <v>233</v>
      </c>
      <c r="V24" s="241" t="s">
        <v>396</v>
      </c>
      <c r="W24" s="357"/>
      <c r="X24" s="1"/>
      <c r="Y24" s="344" t="s">
        <v>37</v>
      </c>
      <c r="Z24" s="26" t="s">
        <v>397</v>
      </c>
      <c r="AA24" s="357"/>
      <c r="AB24" s="1"/>
      <c r="AC24" s="344"/>
      <c r="AD24" s="200"/>
      <c r="AE24" s="357"/>
      <c r="AG24" s="173"/>
      <c r="AH24" s="232"/>
      <c r="AI24" s="232"/>
      <c r="AJ24" s="518"/>
      <c r="AK24" s="518"/>
      <c r="AL24" s="518"/>
      <c r="AM24" s="518"/>
      <c r="AN24" s="518"/>
      <c r="AO24" s="519"/>
      <c r="AP24" s="519"/>
      <c r="AQ24" s="520"/>
    </row>
    <row r="25" spans="1:43" ht="87">
      <c r="A25" s="39" t="s">
        <v>311</v>
      </c>
      <c r="B25" s="40" t="s">
        <v>398</v>
      </c>
      <c r="C25" s="431" t="s">
        <v>392</v>
      </c>
      <c r="D25" s="433" t="s">
        <v>399</v>
      </c>
      <c r="E25" s="131"/>
      <c r="F25" s="48" t="s">
        <v>247</v>
      </c>
      <c r="G25" s="51" t="s">
        <v>373</v>
      </c>
      <c r="H25" s="132"/>
      <c r="K25" s="134"/>
      <c r="M25" s="124" t="s">
        <v>233</v>
      </c>
      <c r="N25" s="136" t="s">
        <v>400</v>
      </c>
      <c r="O25" s="68" t="s">
        <v>401</v>
      </c>
      <c r="P25" s="139"/>
      <c r="Q25" s="179" t="s">
        <v>37</v>
      </c>
      <c r="R25" s="180" t="s">
        <v>402</v>
      </c>
      <c r="S25" s="189" t="s">
        <v>401</v>
      </c>
      <c r="T25" s="171"/>
      <c r="U25" s="344" t="s">
        <v>37</v>
      </c>
      <c r="V25" s="354"/>
      <c r="W25" s="360"/>
      <c r="X25" s="171"/>
      <c r="Y25" s="344" t="s">
        <v>37</v>
      </c>
      <c r="Z25" s="354"/>
      <c r="AA25" s="360"/>
      <c r="AB25" s="171"/>
      <c r="AC25" s="344"/>
      <c r="AD25" s="354"/>
      <c r="AE25" s="360"/>
      <c r="AG25" s="173" t="s">
        <v>37</v>
      </c>
      <c r="AH25" s="237" t="s">
        <v>402</v>
      </c>
      <c r="AI25" s="539" t="s">
        <v>401</v>
      </c>
      <c r="AJ25" s="518"/>
      <c r="AK25" s="518"/>
      <c r="AL25" s="518"/>
      <c r="AM25" s="518"/>
      <c r="AN25" s="519"/>
      <c r="AO25" s="519"/>
      <c r="AP25" s="518"/>
      <c r="AQ25" s="520"/>
    </row>
    <row r="26" spans="1:43" ht="65.099999999999994">
      <c r="A26" s="39" t="s">
        <v>311</v>
      </c>
      <c r="B26" s="40" t="s">
        <v>398</v>
      </c>
      <c r="C26" s="431" t="s">
        <v>392</v>
      </c>
      <c r="D26" s="433" t="s">
        <v>403</v>
      </c>
      <c r="E26" s="131"/>
      <c r="F26" s="48" t="s">
        <v>247</v>
      </c>
      <c r="G26" s="51" t="s">
        <v>373</v>
      </c>
      <c r="H26" s="132"/>
      <c r="K26" s="134"/>
      <c r="M26" s="124" t="s">
        <v>247</v>
      </c>
      <c r="N26" s="136" t="s">
        <v>404</v>
      </c>
      <c r="O26" s="137"/>
      <c r="Q26" s="179" t="s">
        <v>247</v>
      </c>
      <c r="R26" s="178" t="s">
        <v>405</v>
      </c>
      <c r="S26" s="186" t="s">
        <v>318</v>
      </c>
      <c r="T26" s="1"/>
      <c r="U26" s="344" t="s">
        <v>233</v>
      </c>
      <c r="V26" s="353" t="s">
        <v>406</v>
      </c>
      <c r="W26" s="357"/>
      <c r="X26" s="1"/>
      <c r="Y26" s="344" t="s">
        <v>233</v>
      </c>
      <c r="Z26" s="26" t="s">
        <v>407</v>
      </c>
      <c r="AA26" s="357"/>
      <c r="AB26" s="1"/>
      <c r="AC26" s="344"/>
      <c r="AD26" s="200"/>
      <c r="AE26" s="357"/>
      <c r="AG26" s="173"/>
      <c r="AH26" s="232"/>
      <c r="AI26" s="232"/>
      <c r="AJ26" s="518"/>
      <c r="AK26" s="518"/>
      <c r="AL26" s="518"/>
      <c r="AM26" s="518"/>
      <c r="AN26" s="518"/>
      <c r="AO26" s="518"/>
      <c r="AP26" s="519"/>
      <c r="AQ26" s="522"/>
    </row>
    <row r="27" spans="1:43" ht="65.099999999999994">
      <c r="A27" s="39" t="s">
        <v>311</v>
      </c>
      <c r="B27" s="40" t="s">
        <v>398</v>
      </c>
      <c r="C27" s="431" t="s">
        <v>408</v>
      </c>
      <c r="D27" s="433" t="s">
        <v>409</v>
      </c>
      <c r="E27" s="131"/>
      <c r="F27" s="48" t="s">
        <v>247</v>
      </c>
      <c r="G27" s="51" t="s">
        <v>373</v>
      </c>
      <c r="H27" s="132"/>
      <c r="K27" s="134"/>
      <c r="M27" s="124" t="s">
        <v>247</v>
      </c>
      <c r="N27" s="136" t="s">
        <v>404</v>
      </c>
      <c r="O27" s="137"/>
      <c r="Q27" s="179" t="s">
        <v>247</v>
      </c>
      <c r="R27" s="178" t="s">
        <v>405</v>
      </c>
      <c r="S27" s="186" t="s">
        <v>318</v>
      </c>
      <c r="T27" s="1"/>
      <c r="U27" s="344" t="s">
        <v>233</v>
      </c>
      <c r="V27" s="26"/>
      <c r="W27" s="357"/>
      <c r="X27" s="1"/>
      <c r="Y27" s="344" t="s">
        <v>233</v>
      </c>
      <c r="Z27" s="26" t="s">
        <v>410</v>
      </c>
      <c r="AA27" s="357"/>
      <c r="AB27" s="1"/>
      <c r="AC27" s="344"/>
      <c r="AD27" s="200"/>
      <c r="AE27" s="357"/>
      <c r="AG27" s="173"/>
      <c r="AH27" s="232"/>
      <c r="AI27" s="232"/>
      <c r="AJ27" s="518"/>
      <c r="AK27" s="518"/>
      <c r="AL27" s="518"/>
      <c r="AM27" s="518"/>
      <c r="AN27" s="518"/>
      <c r="AO27" s="518"/>
      <c r="AP27" s="519"/>
      <c r="AQ27" s="522"/>
    </row>
    <row r="28" spans="1:43" ht="87.6" thickBot="1">
      <c r="A28" s="41" t="s">
        <v>311</v>
      </c>
      <c r="B28" s="42" t="s">
        <v>411</v>
      </c>
      <c r="C28" s="434" t="s">
        <v>412</v>
      </c>
      <c r="D28" s="435" t="s">
        <v>413</v>
      </c>
      <c r="E28" s="131"/>
      <c r="F28" s="52" t="s">
        <v>247</v>
      </c>
      <c r="G28" s="53" t="s">
        <v>373</v>
      </c>
      <c r="H28" s="140"/>
      <c r="K28" s="134"/>
      <c r="M28" s="141" t="s">
        <v>247</v>
      </c>
      <c r="N28" s="142" t="s">
        <v>414</v>
      </c>
      <c r="O28" s="143"/>
      <c r="Q28" s="141" t="s">
        <v>247</v>
      </c>
      <c r="R28" s="181" t="s">
        <v>415</v>
      </c>
      <c r="S28" s="190" t="s">
        <v>318</v>
      </c>
      <c r="T28" s="1"/>
      <c r="U28" s="355" t="s">
        <v>233</v>
      </c>
      <c r="V28" s="361" t="s">
        <v>416</v>
      </c>
      <c r="W28" s="362"/>
      <c r="X28" s="1"/>
      <c r="Y28" s="355" t="s">
        <v>247</v>
      </c>
      <c r="Z28" s="396" t="s">
        <v>417</v>
      </c>
      <c r="AA28" s="362"/>
      <c r="AB28" s="1"/>
      <c r="AC28" s="355"/>
      <c r="AD28" s="452"/>
      <c r="AE28" s="362"/>
      <c r="AG28" s="510"/>
      <c r="AH28" s="465"/>
      <c r="AI28" s="465"/>
      <c r="AJ28" s="523"/>
      <c r="AK28" s="523"/>
      <c r="AL28" s="523"/>
      <c r="AM28" s="523"/>
      <c r="AN28" s="523"/>
      <c r="AO28" s="523"/>
      <c r="AP28" s="524"/>
      <c r="AQ28" s="525"/>
    </row>
  </sheetData>
  <autoFilter ref="A9:AE9" xr:uid="{368B3A87-FF1A-4CDF-B698-260362AF970C}"/>
  <mergeCells count="40">
    <mergeCell ref="A9:A10"/>
    <mergeCell ref="B9:B10"/>
    <mergeCell ref="C9:C10"/>
    <mergeCell ref="D9:D10"/>
    <mergeCell ref="F9:F10"/>
    <mergeCell ref="Q7:S7"/>
    <mergeCell ref="U7:W7"/>
    <mergeCell ref="M7:O7"/>
    <mergeCell ref="O9:O10"/>
    <mergeCell ref="U9:U10"/>
    <mergeCell ref="V9:V10"/>
    <mergeCell ref="W9:W10"/>
    <mergeCell ref="M9:M10"/>
    <mergeCell ref="N9:N10"/>
    <mergeCell ref="Q9:Q10"/>
    <mergeCell ref="R9:R10"/>
    <mergeCell ref="S9:S10"/>
    <mergeCell ref="D2:D3"/>
    <mergeCell ref="K9:K10"/>
    <mergeCell ref="G9:G10"/>
    <mergeCell ref="H9:H10"/>
    <mergeCell ref="I9:I10"/>
    <mergeCell ref="J9:J10"/>
    <mergeCell ref="F7:H7"/>
    <mergeCell ref="Y7:AA7"/>
    <mergeCell ref="Y9:Y10"/>
    <mergeCell ref="Z9:Z10"/>
    <mergeCell ref="AA9:AA10"/>
    <mergeCell ref="AC7:AE7"/>
    <mergeCell ref="AC9:AC10"/>
    <mergeCell ref="AD9:AD10"/>
    <mergeCell ref="AE9:AE10"/>
    <mergeCell ref="AG7:AI7"/>
    <mergeCell ref="AJ7:AQ7"/>
    <mergeCell ref="AJ8:AQ8"/>
    <mergeCell ref="AG9:AG10"/>
    <mergeCell ref="AH9:AH10"/>
    <mergeCell ref="AI9:AI10"/>
    <mergeCell ref="AJ9:AM9"/>
    <mergeCell ref="AN9:AQ9"/>
  </mergeCells>
  <hyperlinks>
    <hyperlink ref="D2" r:id="rId1" xr:uid="{61618D5C-8372-4D7B-970C-7CE465F2A59B}"/>
    <hyperlink ref="O14" r:id="rId2" xr:uid="{C44088C3-42CB-4C50-9C17-73973E0912B8}"/>
    <hyperlink ref="O25" r:id="rId3" display="https://www.youtube.com/playlist?list=PLv1VKp62d05yyA87OyF8wwbmc935L75J3" xr:uid="{36E35E30-1719-4B27-9E01-3224F5B53EF5}"/>
    <hyperlink ref="S16" r:id="rId4" location=":~:text=AMMAN%20%E2%80%94%20Green%20Generation%20Foundation's,skills%20to%20tackle%20climate%20action." display="Youth Climate Summit with Youth NGO" xr:uid="{B5DE267C-2CA2-4967-9944-934B3BEA7431}"/>
    <hyperlink ref="S25" r:id="rId5" display="https://www.youtube.com/playlist?list=PLv1VKp62d05yyA87OyF8wwbmc935L75J3" xr:uid="{C736707C-ACA9-4B00-9F17-ABD3A00B855D}"/>
    <hyperlink ref="D2:D3" r:id="rId6" display="Country folder for documents archiving" xr:uid="{252DAA64-8786-4518-8351-D128CA5CA5EC}"/>
    <hyperlink ref="AA15" r:id="rId7" xr:uid="{81BF6AF4-CF8A-481A-B935-2233712D72EC}"/>
    <hyperlink ref="AA13" r:id="rId8" xr:uid="{2E858216-B610-4564-977B-E324DA1BFD46}"/>
    <hyperlink ref="AI13" r:id="rId9" xr:uid="{876A669E-ADB9-4499-91E6-FA404456FB63}"/>
    <hyperlink ref="AI25" r:id="rId10" xr:uid="{BAAAB49D-8C4E-4C8F-8DE0-1C9FB9A4693E}"/>
  </hyperlinks>
  <pageMargins left="0.7" right="0.7" top="0.75" bottom="0.75" header="0.3" footer="0.3"/>
  <pageSetup scale="31" fitToHeight="0" orientation="landscape" r:id="rId11"/>
  <drawing r:id="rId12"/>
  <legacyDrawing r:id="rId13"/>
  <extLst>
    <ext xmlns:x14="http://schemas.microsoft.com/office/spreadsheetml/2009/9/main" uri="{CCE6A557-97BC-4b89-ADB6-D9C93CAAB3DF}">
      <x14:dataValidations xmlns:xm="http://schemas.microsoft.com/office/excel/2006/main" count="1">
        <x14:dataValidation type="list" allowBlank="1" showInputMessage="1" showErrorMessage="1" xr:uid="{2790F9EC-3CC7-41FC-B537-9F1E38DC94FF}">
          <x14:formula1>
            <xm:f>Dropdown!$B$2:$B$6</xm:f>
          </x14:formula1>
          <xm:sqref>F11:F28 M11:M28 Q11:Q28 U11:U28 Y11:Y28 AC11:AC28 AG11:AG28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55C09-75D3-4F21-9D46-842D11A30F28}">
  <dimension ref="A1:I62"/>
  <sheetViews>
    <sheetView topLeftCell="D1" workbookViewId="0">
      <selection activeCell="E6" sqref="E6"/>
    </sheetView>
  </sheetViews>
  <sheetFormatPr defaultRowHeight="14.45"/>
  <cols>
    <col min="1" max="2" width="22.85546875" customWidth="1"/>
    <col min="3" max="3" width="37.5703125" customWidth="1"/>
    <col min="5" max="5" width="74.85546875" customWidth="1"/>
    <col min="7" max="7" width="50.140625" customWidth="1"/>
  </cols>
  <sheetData>
    <row r="1" spans="1:9">
      <c r="A1" t="s">
        <v>418</v>
      </c>
      <c r="B1" t="s">
        <v>419</v>
      </c>
      <c r="C1" s="391" t="s">
        <v>420</v>
      </c>
      <c r="E1" s="148" t="s">
        <v>421</v>
      </c>
      <c r="G1" t="s">
        <v>422</v>
      </c>
    </row>
    <row r="2" spans="1:9" ht="17.45">
      <c r="A2" t="s">
        <v>37</v>
      </c>
      <c r="B2" t="s">
        <v>247</v>
      </c>
      <c r="C2" t="s">
        <v>423</v>
      </c>
      <c r="E2" t="s">
        <v>424</v>
      </c>
      <c r="G2" s="320" t="s">
        <v>425</v>
      </c>
      <c r="H2">
        <v>1</v>
      </c>
      <c r="I2" t="s">
        <v>179</v>
      </c>
    </row>
    <row r="3" spans="1:9" ht="17.45">
      <c r="B3" t="s">
        <v>233</v>
      </c>
      <c r="C3" t="s">
        <v>426</v>
      </c>
      <c r="E3" t="s">
        <v>427</v>
      </c>
      <c r="G3" s="320" t="s">
        <v>428</v>
      </c>
      <c r="H3">
        <v>2</v>
      </c>
      <c r="I3" t="s">
        <v>171</v>
      </c>
    </row>
    <row r="4" spans="1:9" ht="17.45">
      <c r="B4" t="s">
        <v>249</v>
      </c>
      <c r="C4" t="s">
        <v>429</v>
      </c>
      <c r="E4" t="s">
        <v>430</v>
      </c>
      <c r="G4" s="320" t="s">
        <v>170</v>
      </c>
      <c r="H4">
        <v>3</v>
      </c>
      <c r="I4" t="s">
        <v>431</v>
      </c>
    </row>
    <row r="5" spans="1:9" ht="17.45">
      <c r="B5" t="s">
        <v>37</v>
      </c>
      <c r="C5" t="s">
        <v>432</v>
      </c>
      <c r="E5" t="s">
        <v>433</v>
      </c>
      <c r="G5" s="320" t="s">
        <v>434</v>
      </c>
      <c r="H5">
        <v>4</v>
      </c>
    </row>
    <row r="6" spans="1:9" ht="17.45">
      <c r="B6" t="s">
        <v>435</v>
      </c>
      <c r="C6" t="s">
        <v>436</v>
      </c>
      <c r="E6" t="s">
        <v>437</v>
      </c>
      <c r="G6" s="320" t="s">
        <v>178</v>
      </c>
      <c r="H6">
        <v>5</v>
      </c>
    </row>
    <row r="7" spans="1:9" ht="17.45">
      <c r="C7" t="s">
        <v>438</v>
      </c>
      <c r="E7" t="s">
        <v>439</v>
      </c>
      <c r="G7" s="320" t="s">
        <v>440</v>
      </c>
    </row>
    <row r="8" spans="1:9" ht="17.45">
      <c r="E8" t="s">
        <v>441</v>
      </c>
      <c r="G8" s="320" t="s">
        <v>442</v>
      </c>
    </row>
    <row r="9" spans="1:9" ht="17.45">
      <c r="E9" t="s">
        <v>443</v>
      </c>
      <c r="G9" s="320" t="s">
        <v>444</v>
      </c>
    </row>
    <row r="10" spans="1:9">
      <c r="E10" t="s">
        <v>445</v>
      </c>
    </row>
    <row r="11" spans="1:9">
      <c r="E11" t="s">
        <v>446</v>
      </c>
    </row>
    <row r="12" spans="1:9">
      <c r="E12" t="s">
        <v>447</v>
      </c>
    </row>
    <row r="13" spans="1:9">
      <c r="E13" t="s">
        <v>448</v>
      </c>
    </row>
    <row r="14" spans="1:9">
      <c r="E14" t="s">
        <v>449</v>
      </c>
    </row>
    <row r="15" spans="1:9">
      <c r="E15" t="s">
        <v>450</v>
      </c>
    </row>
    <row r="16" spans="1:9">
      <c r="E16" t="s">
        <v>451</v>
      </c>
    </row>
    <row r="17" spans="5:5">
      <c r="E17" t="s">
        <v>452</v>
      </c>
    </row>
    <row r="18" spans="5:5">
      <c r="E18" t="s">
        <v>453</v>
      </c>
    </row>
    <row r="19" spans="5:5">
      <c r="E19" t="s">
        <v>454</v>
      </c>
    </row>
    <row r="20" spans="5:5">
      <c r="E20" t="s">
        <v>455</v>
      </c>
    </row>
    <row r="21" spans="5:5">
      <c r="E21" t="s">
        <v>456</v>
      </c>
    </row>
    <row r="22" spans="5:5">
      <c r="E22" t="s">
        <v>457</v>
      </c>
    </row>
    <row r="23" spans="5:5">
      <c r="E23" t="s">
        <v>458</v>
      </c>
    </row>
    <row r="24" spans="5:5">
      <c r="E24" t="s">
        <v>459</v>
      </c>
    </row>
    <row r="25" spans="5:5">
      <c r="E25" t="s">
        <v>460</v>
      </c>
    </row>
    <row r="26" spans="5:5">
      <c r="E26" t="s">
        <v>461</v>
      </c>
    </row>
    <row r="27" spans="5:5">
      <c r="E27" t="s">
        <v>462</v>
      </c>
    </row>
    <row r="28" spans="5:5">
      <c r="E28" t="s">
        <v>463</v>
      </c>
    </row>
    <row r="29" spans="5:5">
      <c r="E29" t="s">
        <v>464</v>
      </c>
    </row>
    <row r="30" spans="5:5">
      <c r="E30" t="s">
        <v>465</v>
      </c>
    </row>
    <row r="31" spans="5:5">
      <c r="E31" t="s">
        <v>466</v>
      </c>
    </row>
    <row r="32" spans="5:5">
      <c r="E32" t="s">
        <v>467</v>
      </c>
    </row>
    <row r="33" spans="5:5">
      <c r="E33" t="s">
        <v>468</v>
      </c>
    </row>
    <row r="34" spans="5:5">
      <c r="E34" t="s">
        <v>469</v>
      </c>
    </row>
    <row r="35" spans="5:5">
      <c r="E35" t="s">
        <v>470</v>
      </c>
    </row>
    <row r="36" spans="5:5">
      <c r="E36" t="s">
        <v>471</v>
      </c>
    </row>
    <row r="37" spans="5:5">
      <c r="E37" t="s">
        <v>472</v>
      </c>
    </row>
    <row r="38" spans="5:5">
      <c r="E38" t="s">
        <v>473</v>
      </c>
    </row>
    <row r="39" spans="5:5">
      <c r="E39" t="s">
        <v>474</v>
      </c>
    </row>
    <row r="40" spans="5:5">
      <c r="E40" t="s">
        <v>475</v>
      </c>
    </row>
    <row r="41" spans="5:5">
      <c r="E41" t="s">
        <v>476</v>
      </c>
    </row>
    <row r="42" spans="5:5">
      <c r="E42" t="s">
        <v>477</v>
      </c>
    </row>
    <row r="43" spans="5:5">
      <c r="E43" t="s">
        <v>478</v>
      </c>
    </row>
    <row r="44" spans="5:5">
      <c r="E44" t="s">
        <v>479</v>
      </c>
    </row>
    <row r="45" spans="5:5">
      <c r="E45" t="s">
        <v>480</v>
      </c>
    </row>
    <row r="46" spans="5:5">
      <c r="E46" t="s">
        <v>481</v>
      </c>
    </row>
    <row r="47" spans="5:5">
      <c r="E47" t="s">
        <v>482</v>
      </c>
    </row>
    <row r="48" spans="5:5">
      <c r="E48" t="s">
        <v>483</v>
      </c>
    </row>
    <row r="49" spans="5:5">
      <c r="E49" t="s">
        <v>484</v>
      </c>
    </row>
    <row r="50" spans="5:5">
      <c r="E50" t="s">
        <v>485</v>
      </c>
    </row>
    <row r="51" spans="5:5">
      <c r="E51" t="s">
        <v>486</v>
      </c>
    </row>
    <row r="52" spans="5:5">
      <c r="E52" t="s">
        <v>487</v>
      </c>
    </row>
    <row r="53" spans="5:5">
      <c r="E53" t="s">
        <v>488</v>
      </c>
    </row>
    <row r="54" spans="5:5">
      <c r="E54" t="s">
        <v>489</v>
      </c>
    </row>
    <row r="55" spans="5:5">
      <c r="E55" t="s">
        <v>490</v>
      </c>
    </row>
    <row r="56" spans="5:5">
      <c r="E56" t="s">
        <v>491</v>
      </c>
    </row>
    <row r="57" spans="5:5">
      <c r="E57" t="s">
        <v>492</v>
      </c>
    </row>
    <row r="58" spans="5:5">
      <c r="E58" t="s">
        <v>493</v>
      </c>
    </row>
    <row r="59" spans="5:5">
      <c r="E59" t="s">
        <v>494</v>
      </c>
    </row>
    <row r="60" spans="5:5">
      <c r="E60" t="s">
        <v>495</v>
      </c>
    </row>
    <row r="61" spans="5:5">
      <c r="E61" t="s">
        <v>496</v>
      </c>
    </row>
    <row r="62" spans="5:5">
      <c r="E62" t="s">
        <v>497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0D461-BBC8-4390-9E3A-BD3DE9098CB5}">
  <dimension ref="A1:I47"/>
  <sheetViews>
    <sheetView showGridLines="0" topLeftCell="A12" workbookViewId="0">
      <selection activeCell="B17" sqref="B17:I17"/>
    </sheetView>
  </sheetViews>
  <sheetFormatPr defaultRowHeight="14.45"/>
  <cols>
    <col min="1" max="1" width="58.140625" customWidth="1"/>
    <col min="2" max="2" width="15" customWidth="1"/>
    <col min="3" max="3" width="8.5703125" customWidth="1"/>
    <col min="5" max="5" width="16" customWidth="1"/>
    <col min="6" max="6" width="23.5703125" customWidth="1"/>
    <col min="7" max="7" width="13.5703125" customWidth="1"/>
    <col min="8" max="8" width="26.5703125" customWidth="1"/>
    <col min="9" max="9" width="20.140625" customWidth="1"/>
  </cols>
  <sheetData>
    <row r="1" spans="1:9" ht="69" customHeight="1">
      <c r="A1" s="941" t="s">
        <v>498</v>
      </c>
      <c r="B1" s="942"/>
      <c r="C1" s="942"/>
      <c r="D1" s="942"/>
      <c r="E1" s="942"/>
      <c r="F1" s="942"/>
      <c r="G1" s="942"/>
      <c r="H1" s="942"/>
      <c r="I1" s="942"/>
    </row>
    <row r="2" spans="1:9" ht="24" thickBot="1">
      <c r="A2" s="2"/>
      <c r="B2" s="2"/>
    </row>
    <row r="3" spans="1:9" ht="18.600000000000001" thickBot="1">
      <c r="A3" s="1165" t="s">
        <v>6</v>
      </c>
      <c r="B3" s="1166"/>
      <c r="C3" s="69"/>
      <c r="D3" s="69"/>
      <c r="E3" s="69"/>
      <c r="F3" s="69"/>
      <c r="G3" s="69"/>
      <c r="H3" s="69"/>
      <c r="I3" s="70"/>
    </row>
    <row r="4" spans="1:9" ht="14.45" customHeight="1">
      <c r="A4" s="71" t="s">
        <v>7</v>
      </c>
      <c r="B4" s="1167" t="s">
        <v>499</v>
      </c>
      <c r="C4" s="1168"/>
      <c r="D4" s="1168"/>
      <c r="E4" s="1168"/>
      <c r="F4" s="1168"/>
      <c r="G4" s="1168"/>
      <c r="H4" s="1168"/>
      <c r="I4" s="1169"/>
    </row>
    <row r="5" spans="1:9" ht="201" customHeight="1" thickBot="1">
      <c r="A5" s="72" t="s">
        <v>13</v>
      </c>
      <c r="B5" s="1170" t="s">
        <v>500</v>
      </c>
      <c r="C5" s="1170"/>
      <c r="D5" s="1170"/>
      <c r="E5" s="1170"/>
      <c r="F5" s="1170"/>
      <c r="G5" s="1170"/>
      <c r="H5" s="1170"/>
      <c r="I5" s="1171"/>
    </row>
    <row r="6" spans="1:9" ht="18.600000000000001" thickBot="1">
      <c r="A6" s="956" t="s">
        <v>501</v>
      </c>
      <c r="B6" s="956"/>
    </row>
    <row r="7" spans="1:9">
      <c r="A7" s="11" t="s">
        <v>17</v>
      </c>
      <c r="B7" s="1163" t="s">
        <v>292</v>
      </c>
      <c r="C7" s="1163"/>
      <c r="D7" s="1163"/>
      <c r="E7" s="1163"/>
      <c r="F7" s="1163"/>
      <c r="G7" s="1163"/>
      <c r="H7" s="1163"/>
      <c r="I7" s="1164"/>
    </row>
    <row r="8" spans="1:9" ht="29.1">
      <c r="A8" s="73" t="s">
        <v>502</v>
      </c>
      <c r="B8" s="1172" t="s">
        <v>503</v>
      </c>
      <c r="C8" s="1172"/>
      <c r="D8" s="1173"/>
      <c r="E8" s="1173"/>
      <c r="F8" s="1173"/>
      <c r="G8" s="1173"/>
      <c r="H8" s="1173"/>
      <c r="I8" s="1174"/>
    </row>
    <row r="9" spans="1:9">
      <c r="A9" s="74" t="s">
        <v>504</v>
      </c>
      <c r="B9" s="313">
        <v>1000000</v>
      </c>
      <c r="C9" s="75"/>
      <c r="D9" s="76"/>
      <c r="E9" s="76"/>
      <c r="F9" s="76"/>
      <c r="G9" s="76"/>
      <c r="H9" s="76"/>
      <c r="I9" s="75"/>
    </row>
    <row r="10" spans="1:9">
      <c r="A10" s="77" t="s">
        <v>505</v>
      </c>
      <c r="B10" s="313">
        <v>999089.42</v>
      </c>
      <c r="C10" s="75"/>
      <c r="D10" s="76"/>
      <c r="E10" s="76"/>
      <c r="F10" s="76"/>
      <c r="G10" s="76"/>
      <c r="H10" s="76"/>
      <c r="I10" s="75"/>
    </row>
    <row r="11" spans="1:9">
      <c r="A11" s="81" t="s">
        <v>506</v>
      </c>
      <c r="B11" s="314">
        <v>0.999</v>
      </c>
      <c r="C11" s="78"/>
      <c r="D11" s="79"/>
      <c r="E11" s="80"/>
      <c r="F11" s="80"/>
      <c r="G11" s="80"/>
      <c r="H11" s="80"/>
      <c r="I11" s="78"/>
    </row>
    <row r="13" spans="1:9" ht="18.600000000000001" thickBot="1">
      <c r="A13" s="82" t="s">
        <v>29</v>
      </c>
      <c r="B13" s="83"/>
      <c r="C13" s="69"/>
      <c r="D13" s="69"/>
      <c r="E13" s="69"/>
      <c r="F13" s="69"/>
      <c r="G13" s="69"/>
      <c r="H13" s="69"/>
      <c r="I13" s="70"/>
    </row>
    <row r="14" spans="1:9" ht="26.25" customHeight="1">
      <c r="A14" s="11" t="s">
        <v>507</v>
      </c>
      <c r="B14" s="1175" t="s">
        <v>508</v>
      </c>
      <c r="C14" s="1176"/>
      <c r="D14" s="1176"/>
      <c r="E14" s="1176"/>
      <c r="F14" s="1176"/>
      <c r="G14" s="1176"/>
      <c r="H14" s="1176"/>
      <c r="I14" s="1177"/>
    </row>
    <row r="15" spans="1:9" ht="15" thickBot="1">
      <c r="A15" s="12" t="s">
        <v>36</v>
      </c>
      <c r="B15" s="1178" t="s">
        <v>37</v>
      </c>
      <c r="C15" s="1178"/>
      <c r="D15" s="1178"/>
      <c r="E15" s="1178"/>
      <c r="F15" s="1178"/>
      <c r="G15" s="1178"/>
      <c r="H15" s="1178"/>
      <c r="I15" s="1179"/>
    </row>
    <row r="16" spans="1:9">
      <c r="A16" s="11" t="s">
        <v>38</v>
      </c>
      <c r="B16" s="1178" t="s">
        <v>40</v>
      </c>
      <c r="C16" s="1178"/>
      <c r="D16" s="1178"/>
      <c r="E16" s="1178"/>
      <c r="F16" s="1178"/>
      <c r="G16" s="1178"/>
      <c r="H16" s="1178"/>
      <c r="I16" s="1179"/>
    </row>
    <row r="17" spans="1:9" ht="15" thickBot="1">
      <c r="A17" s="12" t="s">
        <v>41</v>
      </c>
      <c r="B17" s="1178" t="s">
        <v>37</v>
      </c>
      <c r="C17" s="1178"/>
      <c r="D17" s="1178"/>
      <c r="E17" s="1178"/>
      <c r="F17" s="1178"/>
      <c r="G17" s="1178"/>
      <c r="H17" s="1178"/>
      <c r="I17" s="1179"/>
    </row>
    <row r="18" spans="1:9" ht="15" thickBot="1"/>
    <row r="19" spans="1:9" ht="126.95" customHeight="1" thickBot="1">
      <c r="A19" s="399" t="s">
        <v>509</v>
      </c>
      <c r="B19" s="1180" t="s">
        <v>510</v>
      </c>
      <c r="C19" s="1180"/>
      <c r="D19" s="1180"/>
      <c r="E19" s="1180"/>
      <c r="F19" s="1180"/>
      <c r="G19" s="1180"/>
      <c r="H19" s="1180"/>
      <c r="I19" s="1181"/>
    </row>
    <row r="20" spans="1:9" ht="15" thickBot="1">
      <c r="A20" s="1"/>
      <c r="B20" s="1"/>
      <c r="C20" s="1"/>
      <c r="D20" s="1"/>
      <c r="E20" s="1"/>
      <c r="F20" s="1"/>
      <c r="G20" s="1"/>
      <c r="H20" s="1"/>
      <c r="I20" s="1"/>
    </row>
    <row r="21" spans="1:9" ht="89.1" customHeight="1" thickBot="1">
      <c r="A21" s="399" t="s">
        <v>511</v>
      </c>
      <c r="B21" s="1182" t="s">
        <v>512</v>
      </c>
      <c r="C21" s="1182"/>
      <c r="D21" s="1182"/>
      <c r="E21" s="1182"/>
      <c r="F21" s="1182"/>
      <c r="G21" s="1182"/>
      <c r="H21" s="1182"/>
      <c r="I21" s="1183"/>
    </row>
    <row r="22" spans="1:9" ht="15" thickBot="1"/>
    <row r="23" spans="1:9" ht="15" thickBot="1">
      <c r="A23" s="1184" t="s">
        <v>513</v>
      </c>
      <c r="B23" s="1187" t="s">
        <v>514</v>
      </c>
      <c r="C23" s="1190" t="s">
        <v>515</v>
      </c>
      <c r="D23" s="1191"/>
      <c r="E23" s="1190" t="s">
        <v>516</v>
      </c>
      <c r="F23" s="1192"/>
      <c r="G23" s="1191"/>
      <c r="H23" s="1190" t="s">
        <v>517</v>
      </c>
      <c r="I23" s="1191"/>
    </row>
    <row r="24" spans="1:9" ht="45.95" customHeight="1">
      <c r="A24" s="1185"/>
      <c r="B24" s="1188"/>
      <c r="C24" s="1187" t="s">
        <v>518</v>
      </c>
      <c r="D24" s="1187" t="s">
        <v>519</v>
      </c>
      <c r="E24" s="1193" t="s">
        <v>520</v>
      </c>
      <c r="F24" s="1193" t="s">
        <v>521</v>
      </c>
      <c r="G24" s="1193" t="s">
        <v>522</v>
      </c>
      <c r="H24" s="1193" t="s">
        <v>523</v>
      </c>
      <c r="I24" s="1193" t="s">
        <v>524</v>
      </c>
    </row>
    <row r="25" spans="1:9" ht="24.75" customHeight="1" thickBot="1">
      <c r="A25" s="1186"/>
      <c r="B25" s="1189"/>
      <c r="C25" s="1189"/>
      <c r="D25" s="1189"/>
      <c r="E25" s="1194"/>
      <c r="F25" s="1194"/>
      <c r="G25" s="1194"/>
      <c r="H25" s="1194"/>
      <c r="I25" s="1194"/>
    </row>
    <row r="26" spans="1:9" ht="75.75" customHeight="1">
      <c r="A26" s="400" t="s">
        <v>525</v>
      </c>
      <c r="B26" s="401"/>
      <c r="C26" s="402"/>
      <c r="D26" s="402"/>
      <c r="E26" s="403"/>
      <c r="F26" s="403"/>
      <c r="G26" s="404"/>
      <c r="H26" s="402" t="s">
        <v>526</v>
      </c>
      <c r="I26" s="404"/>
    </row>
    <row r="27" spans="1:9" ht="23.45" thickBot="1">
      <c r="A27" s="400" t="s">
        <v>527</v>
      </c>
      <c r="B27" s="401"/>
      <c r="C27" s="404"/>
      <c r="D27" s="404"/>
      <c r="E27" s="403"/>
      <c r="F27" s="403"/>
      <c r="G27" s="404"/>
      <c r="H27" s="404"/>
      <c r="I27" s="404"/>
    </row>
    <row r="28" spans="1:9" ht="24" thickBot="1">
      <c r="A28" s="400" t="s">
        <v>528</v>
      </c>
      <c r="B28" s="401"/>
      <c r="C28" s="404"/>
      <c r="D28" s="404"/>
      <c r="E28" s="403"/>
      <c r="F28" s="403"/>
      <c r="G28" s="404"/>
      <c r="H28" s="404"/>
      <c r="I28" s="404"/>
    </row>
    <row r="29" spans="1:9" ht="69.75" customHeight="1">
      <c r="A29" s="405" t="s">
        <v>529</v>
      </c>
      <c r="B29" s="401" t="s">
        <v>530</v>
      </c>
      <c r="C29" s="402">
        <v>0</v>
      </c>
      <c r="D29" s="402">
        <v>2022</v>
      </c>
      <c r="E29" s="404"/>
      <c r="F29" s="404"/>
      <c r="G29" s="404"/>
      <c r="H29" s="594" t="s">
        <v>531</v>
      </c>
      <c r="I29" s="404"/>
    </row>
    <row r="30" spans="1:9" ht="36" customHeight="1">
      <c r="A30" s="405" t="s">
        <v>532</v>
      </c>
      <c r="B30" s="401" t="s">
        <v>533</v>
      </c>
      <c r="C30" s="404">
        <v>0</v>
      </c>
      <c r="D30" s="404">
        <v>2022</v>
      </c>
      <c r="E30" s="403"/>
      <c r="F30" s="403"/>
      <c r="G30" s="404"/>
      <c r="H30" s="594" t="s">
        <v>534</v>
      </c>
      <c r="I30" s="404"/>
    </row>
    <row r="31" spans="1:9" ht="35.450000000000003">
      <c r="A31" s="400" t="s">
        <v>535</v>
      </c>
      <c r="B31" s="401" t="s">
        <v>533</v>
      </c>
      <c r="C31" s="404">
        <v>0</v>
      </c>
      <c r="D31" s="404">
        <v>2022</v>
      </c>
      <c r="E31" s="403"/>
      <c r="F31" s="403"/>
      <c r="G31" s="404"/>
      <c r="H31" s="594" t="s">
        <v>536</v>
      </c>
      <c r="I31" s="403"/>
    </row>
    <row r="32" spans="1:9" ht="23.45" thickBot="1">
      <c r="A32" s="405" t="s">
        <v>537</v>
      </c>
      <c r="B32" s="401"/>
      <c r="C32" s="404"/>
      <c r="D32" s="404"/>
      <c r="E32" s="406"/>
      <c r="F32" s="406"/>
      <c r="G32" s="403"/>
      <c r="H32" s="406"/>
      <c r="I32" s="407"/>
    </row>
    <row r="33" spans="1:9" ht="15" thickBot="1">
      <c r="A33" s="408" t="s">
        <v>538</v>
      </c>
      <c r="B33" s="401"/>
      <c r="C33" s="404"/>
      <c r="D33" s="404"/>
      <c r="E33" s="406"/>
      <c r="F33" s="406"/>
      <c r="G33" s="404"/>
      <c r="H33" s="406"/>
      <c r="I33" s="406"/>
    </row>
    <row r="34" spans="1:9">
      <c r="A34" s="409" t="s">
        <v>539</v>
      </c>
      <c r="B34" s="1199"/>
      <c r="C34" s="1195"/>
      <c r="D34" s="1195"/>
      <c r="E34" s="1197"/>
      <c r="F34" s="1197"/>
      <c r="G34" s="1195"/>
      <c r="H34" s="1197"/>
      <c r="I34" s="1197"/>
    </row>
    <row r="35" spans="1:9" ht="15" thickBot="1">
      <c r="A35" s="408" t="s">
        <v>540</v>
      </c>
      <c r="B35" s="1200"/>
      <c r="C35" s="1196"/>
      <c r="D35" s="1196"/>
      <c r="E35" s="1198"/>
      <c r="F35" s="1198"/>
      <c r="G35" s="1196"/>
      <c r="H35" s="1198"/>
      <c r="I35" s="1198"/>
    </row>
    <row r="36" spans="1:9" ht="15" thickBot="1">
      <c r="A36" s="408" t="s">
        <v>541</v>
      </c>
      <c r="B36" s="401"/>
      <c r="C36" s="404"/>
      <c r="D36" s="404"/>
      <c r="E36" s="406"/>
      <c r="F36" s="406"/>
      <c r="G36" s="404"/>
      <c r="H36" s="406"/>
      <c r="I36" s="406"/>
    </row>
    <row r="37" spans="1:9" ht="15" thickBot="1">
      <c r="A37" s="408" t="s">
        <v>542</v>
      </c>
      <c r="B37" s="401"/>
      <c r="C37" s="404"/>
      <c r="D37" s="404"/>
      <c r="E37" s="406"/>
      <c r="F37" s="406"/>
      <c r="G37" s="404"/>
      <c r="H37" s="406"/>
      <c r="I37" s="406"/>
    </row>
    <row r="38" spans="1:9" ht="15" thickBot="1">
      <c r="A38" s="408" t="s">
        <v>543</v>
      </c>
      <c r="B38" s="401"/>
      <c r="C38" s="404"/>
      <c r="D38" s="404"/>
      <c r="E38" s="406"/>
      <c r="F38" s="406"/>
      <c r="G38" s="404"/>
      <c r="H38" s="406"/>
      <c r="I38" s="406"/>
    </row>
    <row r="39" spans="1:9" ht="15" thickBot="1">
      <c r="A39" s="408" t="s">
        <v>544</v>
      </c>
      <c r="B39" s="401"/>
      <c r="C39" s="404"/>
      <c r="D39" s="404"/>
      <c r="E39" s="406"/>
      <c r="F39" s="406"/>
      <c r="G39" s="404"/>
      <c r="H39" s="406"/>
      <c r="I39" s="406"/>
    </row>
    <row r="40" spans="1:9" ht="15" thickBot="1">
      <c r="A40" s="408" t="s">
        <v>545</v>
      </c>
      <c r="B40" s="401"/>
      <c r="C40" s="404"/>
      <c r="D40" s="404"/>
      <c r="E40" s="406"/>
      <c r="F40" s="406"/>
      <c r="G40" s="404"/>
      <c r="H40" s="406"/>
      <c r="I40" s="406"/>
    </row>
    <row r="41" spans="1:9" ht="15" thickBot="1">
      <c r="A41" s="408" t="s">
        <v>546</v>
      </c>
      <c r="B41" s="401"/>
      <c r="C41" s="404"/>
      <c r="D41" s="404"/>
      <c r="E41" s="406"/>
      <c r="F41" s="406"/>
      <c r="G41" s="404"/>
      <c r="H41" s="406"/>
      <c r="I41" s="406"/>
    </row>
    <row r="42" spans="1:9" ht="207" customHeight="1">
      <c r="A42" s="405" t="s">
        <v>547</v>
      </c>
      <c r="B42" s="412" t="s">
        <v>548</v>
      </c>
      <c r="C42" s="413">
        <v>1</v>
      </c>
      <c r="D42" s="413">
        <v>2022</v>
      </c>
      <c r="E42" s="407"/>
      <c r="F42" s="407"/>
      <c r="G42" s="404"/>
      <c r="H42" s="685" t="s">
        <v>549</v>
      </c>
      <c r="I42" s="406"/>
    </row>
    <row r="43" spans="1:9" ht="15" thickBot="1">
      <c r="A43" s="408" t="s">
        <v>550</v>
      </c>
      <c r="B43" s="414"/>
      <c r="C43" s="406"/>
      <c r="D43" s="406"/>
      <c r="E43" s="406"/>
      <c r="F43" s="406"/>
      <c r="G43" s="404"/>
      <c r="H43" s="406"/>
      <c r="I43" s="406"/>
    </row>
    <row r="44" spans="1:9" ht="15" thickBot="1">
      <c r="A44" s="408" t="s">
        <v>551</v>
      </c>
      <c r="B44" s="414"/>
      <c r="C44" s="406"/>
      <c r="D44" s="406"/>
      <c r="E44" s="406"/>
      <c r="F44" s="406"/>
      <c r="G44" s="404"/>
      <c r="H44" s="406"/>
      <c r="I44" s="406"/>
    </row>
    <row r="45" spans="1:9" ht="15" thickBot="1">
      <c r="A45" s="409" t="s">
        <v>552</v>
      </c>
      <c r="B45" s="416"/>
      <c r="C45" s="411"/>
      <c r="D45" s="411"/>
      <c r="E45" s="411"/>
      <c r="F45" s="411"/>
      <c r="G45" s="410"/>
      <c r="H45" s="411"/>
      <c r="I45" s="411"/>
    </row>
    <row r="46" spans="1:9" ht="43.5">
      <c r="A46" s="415" t="s">
        <v>553</v>
      </c>
      <c r="B46" s="417"/>
      <c r="C46" s="417"/>
      <c r="D46" s="417"/>
      <c r="E46" s="419"/>
      <c r="F46" s="419"/>
      <c r="G46" s="419"/>
      <c r="H46" s="595" t="s">
        <v>554</v>
      </c>
      <c r="I46" s="420"/>
    </row>
    <row r="47" spans="1:9" ht="26.45" thickBot="1">
      <c r="A47" s="418" t="s">
        <v>555</v>
      </c>
      <c r="B47" s="417"/>
      <c r="C47" s="417"/>
      <c r="D47" s="417"/>
      <c r="E47" s="419"/>
      <c r="F47" s="419"/>
      <c r="G47" s="419"/>
      <c r="H47" s="419"/>
      <c r="I47" s="420"/>
    </row>
  </sheetData>
  <mergeCells count="33">
    <mergeCell ref="G34:G35"/>
    <mergeCell ref="H34:H35"/>
    <mergeCell ref="I34:I35"/>
    <mergeCell ref="B34:B35"/>
    <mergeCell ref="C34:C35"/>
    <mergeCell ref="D34:D35"/>
    <mergeCell ref="E34:E35"/>
    <mergeCell ref="F34:F35"/>
    <mergeCell ref="B19:I19"/>
    <mergeCell ref="B21:I21"/>
    <mergeCell ref="A23:A25"/>
    <mergeCell ref="B23:B25"/>
    <mergeCell ref="C23:D23"/>
    <mergeCell ref="E23:G23"/>
    <mergeCell ref="H23:I23"/>
    <mergeCell ref="C24:C25"/>
    <mergeCell ref="D24:D25"/>
    <mergeCell ref="E24:E25"/>
    <mergeCell ref="F24:F25"/>
    <mergeCell ref="G24:G25"/>
    <mergeCell ref="H24:H25"/>
    <mergeCell ref="I24:I25"/>
    <mergeCell ref="B8:I8"/>
    <mergeCell ref="B14:I14"/>
    <mergeCell ref="B15:I15"/>
    <mergeCell ref="B16:I16"/>
    <mergeCell ref="B17:I17"/>
    <mergeCell ref="B7:I7"/>
    <mergeCell ref="A1:I1"/>
    <mergeCell ref="A3:B3"/>
    <mergeCell ref="B4:I4"/>
    <mergeCell ref="B5:I5"/>
    <mergeCell ref="A6:B6"/>
  </mergeCells>
  <hyperlinks>
    <hyperlink ref="A23" location="_ftn1" display="_ftn1" xr:uid="{19F159AA-96E5-4324-B266-8704610662F2}"/>
  </hyperlinks>
  <pageMargins left="0.7" right="0.7" top="0.75" bottom="0.75" header="0.3" footer="0.3"/>
  <pageSetup paperSize="9" orientation="portrait" horizontalDpi="4294967293" verticalDpi="0"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C41D53A4-8F5C-4C78-8225-2AA936466BBA}">
          <x14:formula1>
            <xm:f>Dropdown!$A$2</xm:f>
          </x14:formula1>
          <xm:sqref>B15:I15 B17:I17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796EF-1D05-41EA-9CDB-F946B6424EF8}">
  <dimension ref="A1:AD36"/>
  <sheetViews>
    <sheetView topLeftCell="A8" workbookViewId="0">
      <selection activeCell="U1" sqref="U1:W1048576"/>
    </sheetView>
  </sheetViews>
  <sheetFormatPr defaultColWidth="9.140625" defaultRowHeight="15.6"/>
  <cols>
    <col min="1" max="1" width="52" customWidth="1"/>
    <col min="2" max="2" width="17.5703125" customWidth="1"/>
    <col min="3" max="4" width="17.5703125" style="96" customWidth="1"/>
    <col min="5" max="5" width="80.28515625" style="603" customWidth="1"/>
    <col min="6" max="6" width="12.85546875" style="1" hidden="1" customWidth="1"/>
    <col min="7" max="7" width="27.140625" style="147" hidden="1" customWidth="1"/>
    <col min="8" max="8" width="20.7109375" style="147" hidden="1" customWidth="1"/>
    <col min="9" max="9" width="21.7109375" hidden="1" customWidth="1"/>
    <col min="10" max="10" width="16.42578125" hidden="1" customWidth="1"/>
    <col min="11" max="11" width="0.28515625" hidden="1" customWidth="1"/>
    <col min="12" max="12" width="22" hidden="1" customWidth="1"/>
    <col min="13" max="13" width="1.7109375" hidden="1" customWidth="1"/>
    <col min="14" max="14" width="22.28515625" hidden="1" customWidth="1"/>
    <col min="15" max="15" width="19.42578125" hidden="1" customWidth="1"/>
    <col min="16" max="16" width="27.7109375" hidden="1" customWidth="1"/>
    <col min="17" max="17" width="27.140625" hidden="1" customWidth="1"/>
    <col min="18" max="18" width="37.28515625" hidden="1" customWidth="1"/>
    <col min="19" max="19" width="33.28515625" hidden="1" customWidth="1"/>
    <col min="20" max="20" width="116.85546875" hidden="1" customWidth="1"/>
    <col min="21" max="21" width="74" hidden="1" customWidth="1"/>
    <col min="22" max="22" width="20.28515625" style="438" hidden="1" customWidth="1"/>
    <col min="23" max="23" width="6.5703125" hidden="1" customWidth="1"/>
    <col min="24" max="24" width="22.28515625" hidden="1" customWidth="1"/>
    <col min="25" max="25" width="212.85546875" hidden="1" customWidth="1"/>
    <col min="26" max="26" width="49.140625" hidden="1" customWidth="1"/>
    <col min="27" max="27" width="6.5703125" hidden="1" customWidth="1"/>
    <col min="28" max="28" width="15.5703125" customWidth="1"/>
    <col min="29" max="29" width="201" customWidth="1"/>
    <col min="30" max="30" width="63.7109375" customWidth="1"/>
  </cols>
  <sheetData>
    <row r="1" spans="1:30" ht="150.75" customHeight="1">
      <c r="A1" s="437" t="s">
        <v>556</v>
      </c>
      <c r="B1" s="1209"/>
      <c r="C1" s="1209"/>
      <c r="D1" s="1209"/>
      <c r="E1" s="1209"/>
    </row>
    <row r="2" spans="1:30" ht="111" customHeight="1" thickBot="1">
      <c r="A2" s="529" t="s">
        <v>557</v>
      </c>
      <c r="B2" s="979"/>
      <c r="C2" s="979"/>
      <c r="D2" s="979"/>
      <c r="E2" s="979"/>
    </row>
    <row r="3" spans="1:30" hidden="1"/>
    <row r="4" spans="1:30" ht="49.5" customHeight="1" thickBot="1">
      <c r="A4" s="1204" t="s">
        <v>558</v>
      </c>
      <c r="B4" s="1205"/>
      <c r="C4" s="1205"/>
      <c r="D4" s="1205"/>
      <c r="E4" s="1206"/>
      <c r="G4" s="1210" t="s">
        <v>3</v>
      </c>
      <c r="H4" s="1211"/>
      <c r="I4" s="1212"/>
      <c r="K4" s="1088" t="s">
        <v>4</v>
      </c>
      <c r="L4" s="1089"/>
      <c r="M4" s="1090"/>
      <c r="O4" s="1088" t="s">
        <v>559</v>
      </c>
      <c r="P4" s="1089"/>
      <c r="Q4" s="1090"/>
      <c r="S4" s="1088" t="s">
        <v>560</v>
      </c>
      <c r="T4" s="1089"/>
      <c r="U4" s="1090"/>
      <c r="V4" s="1213" t="s">
        <v>561</v>
      </c>
      <c r="X4" s="1125" t="s">
        <v>120</v>
      </c>
      <c r="Y4" s="1126"/>
      <c r="Z4" s="1127"/>
      <c r="AB4" s="897" t="s">
        <v>562</v>
      </c>
      <c r="AC4" s="898"/>
      <c r="AD4" s="1201"/>
    </row>
    <row r="5" spans="1:30" ht="45.75" customHeight="1">
      <c r="A5" s="89" t="s">
        <v>563</v>
      </c>
      <c r="B5" s="84" t="s">
        <v>564</v>
      </c>
      <c r="C5" s="84" t="s">
        <v>565</v>
      </c>
      <c r="D5" s="84" t="s">
        <v>566</v>
      </c>
      <c r="E5" s="604" t="s">
        <v>567</v>
      </c>
      <c r="G5" s="192" t="s">
        <v>568</v>
      </c>
      <c r="H5" s="193" t="s">
        <v>212</v>
      </c>
      <c r="I5" s="194" t="s">
        <v>310</v>
      </c>
      <c r="K5" s="364" t="s">
        <v>569</v>
      </c>
      <c r="L5" s="363" t="s">
        <v>212</v>
      </c>
      <c r="M5" s="365" t="s">
        <v>310</v>
      </c>
      <c r="O5" s="423" t="s">
        <v>570</v>
      </c>
      <c r="P5" s="363" t="s">
        <v>212</v>
      </c>
      <c r="Q5" s="423" t="s">
        <v>310</v>
      </c>
      <c r="S5" s="364" t="s">
        <v>571</v>
      </c>
      <c r="T5" s="363" t="s">
        <v>212</v>
      </c>
      <c r="U5" s="446" t="s">
        <v>310</v>
      </c>
      <c r="V5" s="1213"/>
      <c r="X5" s="364" t="s">
        <v>572</v>
      </c>
      <c r="Y5" s="363" t="s">
        <v>212</v>
      </c>
      <c r="Z5" s="365" t="s">
        <v>310</v>
      </c>
      <c r="AB5" s="89" t="s">
        <v>573</v>
      </c>
      <c r="AC5" s="191" t="s">
        <v>212</v>
      </c>
      <c r="AD5" s="443" t="s">
        <v>310</v>
      </c>
    </row>
    <row r="6" spans="1:30" ht="75.75" customHeight="1">
      <c r="A6" s="90" t="s">
        <v>301</v>
      </c>
      <c r="B6" s="85" t="s">
        <v>301</v>
      </c>
      <c r="C6" s="85" t="s">
        <v>301</v>
      </c>
      <c r="D6" s="85" t="s">
        <v>301</v>
      </c>
      <c r="E6" s="605" t="s">
        <v>301</v>
      </c>
      <c r="G6" s="195" t="s">
        <v>574</v>
      </c>
      <c r="H6" s="196" t="s">
        <v>575</v>
      </c>
      <c r="I6" s="197" t="s">
        <v>576</v>
      </c>
      <c r="K6" s="195" t="s">
        <v>574</v>
      </c>
      <c r="L6" s="196" t="s">
        <v>577</v>
      </c>
      <c r="M6" s="197" t="s">
        <v>576</v>
      </c>
      <c r="O6" s="196" t="s">
        <v>574</v>
      </c>
      <c r="P6" s="196" t="s">
        <v>578</v>
      </c>
      <c r="Q6" s="424" t="s">
        <v>576</v>
      </c>
      <c r="S6" s="195" t="s">
        <v>574</v>
      </c>
      <c r="T6" s="196" t="s">
        <v>579</v>
      </c>
      <c r="U6" s="447" t="s">
        <v>576</v>
      </c>
      <c r="V6" s="1213"/>
      <c r="X6" s="195" t="s">
        <v>574</v>
      </c>
      <c r="Y6" s="196" t="s">
        <v>580</v>
      </c>
      <c r="Z6" s="197" t="s">
        <v>576</v>
      </c>
      <c r="AB6" s="421" t="s">
        <v>574</v>
      </c>
      <c r="AC6" s="92" t="s">
        <v>581</v>
      </c>
      <c r="AD6" s="444" t="s">
        <v>576</v>
      </c>
    </row>
    <row r="7" spans="1:30" ht="126.75" customHeight="1">
      <c r="A7" s="1202" t="s">
        <v>582</v>
      </c>
      <c r="B7" s="86" t="s">
        <v>583</v>
      </c>
      <c r="C7" s="311">
        <v>0</v>
      </c>
      <c r="D7" s="311">
        <v>1</v>
      </c>
      <c r="E7" s="601" t="s">
        <v>584</v>
      </c>
      <c r="G7" s="198" t="s">
        <v>233</v>
      </c>
      <c r="H7" s="199" t="s">
        <v>585</v>
      </c>
      <c r="I7" s="200"/>
      <c r="K7" s="366" t="s">
        <v>233</v>
      </c>
      <c r="L7" s="241" t="s">
        <v>586</v>
      </c>
      <c r="M7" s="367" t="s">
        <v>587</v>
      </c>
      <c r="O7" s="198" t="s">
        <v>37</v>
      </c>
      <c r="P7" s="200"/>
      <c r="Q7" s="200"/>
      <c r="S7" s="366" t="s">
        <v>37</v>
      </c>
      <c r="T7" s="200"/>
      <c r="U7" s="448"/>
      <c r="V7" s="439"/>
      <c r="X7" s="366" t="s">
        <v>37</v>
      </c>
      <c r="Y7" s="573" t="s">
        <v>588</v>
      </c>
      <c r="Z7" s="357"/>
      <c r="AB7" s="377" t="s">
        <v>37</v>
      </c>
      <c r="AC7" s="540" t="s">
        <v>589</v>
      </c>
      <c r="AD7" s="43"/>
    </row>
    <row r="8" spans="1:30" ht="141.75" customHeight="1">
      <c r="A8" s="1202"/>
      <c r="B8" s="86" t="s">
        <v>590</v>
      </c>
      <c r="C8" s="311">
        <v>0</v>
      </c>
      <c r="D8" s="311" t="s">
        <v>591</v>
      </c>
      <c r="E8" s="601" t="s">
        <v>592</v>
      </c>
      <c r="G8" s="198" t="s">
        <v>233</v>
      </c>
      <c r="H8" s="199" t="s">
        <v>593</v>
      </c>
      <c r="I8" s="200"/>
      <c r="K8" s="366" t="s">
        <v>233</v>
      </c>
      <c r="L8" s="199" t="s">
        <v>594</v>
      </c>
      <c r="M8" s="357"/>
      <c r="O8" s="198" t="s">
        <v>233</v>
      </c>
      <c r="P8" s="241" t="s">
        <v>595</v>
      </c>
      <c r="Q8" s="200"/>
      <c r="S8" s="366" t="s">
        <v>233</v>
      </c>
      <c r="T8" s="241" t="s">
        <v>596</v>
      </c>
      <c r="U8" s="448"/>
      <c r="V8" s="440" t="s">
        <v>597</v>
      </c>
      <c r="X8" s="366" t="s">
        <v>37</v>
      </c>
      <c r="Y8" s="573" t="s">
        <v>598</v>
      </c>
      <c r="Z8" s="357"/>
      <c r="AB8" s="377" t="s">
        <v>37</v>
      </c>
      <c r="AC8" s="540" t="s">
        <v>599</v>
      </c>
      <c r="AD8" s="43"/>
    </row>
    <row r="9" spans="1:30" ht="132.75" customHeight="1">
      <c r="A9" s="1202"/>
      <c r="B9" s="1207" t="s">
        <v>600</v>
      </c>
      <c r="C9" s="1208">
        <v>0</v>
      </c>
      <c r="D9" s="1208">
        <v>4</v>
      </c>
      <c r="E9" s="601" t="s">
        <v>601</v>
      </c>
      <c r="G9" s="198" t="s">
        <v>247</v>
      </c>
      <c r="H9" s="198" t="s">
        <v>602</v>
      </c>
      <c r="I9" s="200"/>
      <c r="K9" s="366" t="s">
        <v>233</v>
      </c>
      <c r="L9" s="241" t="s">
        <v>603</v>
      </c>
      <c r="M9" s="357"/>
      <c r="O9" s="198" t="s">
        <v>233</v>
      </c>
      <c r="P9" s="241" t="s">
        <v>604</v>
      </c>
      <c r="Q9" s="200"/>
      <c r="S9" s="366" t="s">
        <v>37</v>
      </c>
      <c r="T9" s="241" t="s">
        <v>605</v>
      </c>
      <c r="U9" s="448"/>
      <c r="V9" s="439"/>
      <c r="X9" s="366" t="s">
        <v>37</v>
      </c>
      <c r="Y9" s="573" t="s">
        <v>606</v>
      </c>
      <c r="Z9" s="357"/>
      <c r="AB9" s="377" t="s">
        <v>37</v>
      </c>
      <c r="AC9" s="540" t="s">
        <v>606</v>
      </c>
      <c r="AD9" s="43"/>
    </row>
    <row r="10" spans="1:30" ht="138" customHeight="1">
      <c r="A10" s="1202"/>
      <c r="B10" s="1207"/>
      <c r="C10" s="1208"/>
      <c r="D10" s="1208"/>
      <c r="E10" s="601" t="s">
        <v>607</v>
      </c>
      <c r="G10" s="198" t="s">
        <v>247</v>
      </c>
      <c r="H10" s="198" t="s">
        <v>602</v>
      </c>
      <c r="I10" s="200"/>
      <c r="K10" s="366" t="s">
        <v>233</v>
      </c>
      <c r="L10" s="241" t="s">
        <v>608</v>
      </c>
      <c r="M10" s="357"/>
      <c r="O10" s="198" t="s">
        <v>233</v>
      </c>
      <c r="P10" s="241" t="s">
        <v>609</v>
      </c>
      <c r="Q10" s="200"/>
      <c r="S10" s="366" t="s">
        <v>37</v>
      </c>
      <c r="T10" s="241" t="s">
        <v>610</v>
      </c>
      <c r="U10" s="448"/>
      <c r="V10" s="439"/>
      <c r="X10" s="366" t="s">
        <v>37</v>
      </c>
      <c r="Y10" s="574" t="s">
        <v>611</v>
      </c>
      <c r="Z10" s="357"/>
      <c r="AB10" s="377" t="s">
        <v>37</v>
      </c>
      <c r="AC10" s="548" t="s">
        <v>612</v>
      </c>
      <c r="AD10" s="43"/>
    </row>
    <row r="11" spans="1:30" ht="143.25" customHeight="1">
      <c r="A11" s="1202" t="s">
        <v>613</v>
      </c>
      <c r="B11" s="1207" t="s">
        <v>614</v>
      </c>
      <c r="C11" s="1208">
        <v>0</v>
      </c>
      <c r="D11" s="1208">
        <v>5</v>
      </c>
      <c r="E11" s="601" t="s">
        <v>615</v>
      </c>
      <c r="G11" s="198" t="s">
        <v>247</v>
      </c>
      <c r="H11" s="198" t="s">
        <v>616</v>
      </c>
      <c r="I11" s="200"/>
      <c r="K11" s="366" t="s">
        <v>233</v>
      </c>
      <c r="L11" s="241" t="s">
        <v>617</v>
      </c>
      <c r="M11" s="357"/>
      <c r="O11" s="198" t="s">
        <v>233</v>
      </c>
      <c r="P11" s="26" t="s">
        <v>618</v>
      </c>
      <c r="Q11" s="200"/>
      <c r="S11" s="366" t="s">
        <v>233</v>
      </c>
      <c r="T11" s="241" t="s">
        <v>619</v>
      </c>
      <c r="U11" s="448"/>
      <c r="V11" s="439" t="s">
        <v>620</v>
      </c>
      <c r="X11" s="366" t="s">
        <v>37</v>
      </c>
      <c r="Y11" s="241" t="s">
        <v>621</v>
      </c>
      <c r="Z11" s="357"/>
      <c r="AB11" s="377" t="s">
        <v>37</v>
      </c>
      <c r="AC11" s="549" t="s">
        <v>621</v>
      </c>
      <c r="AD11" s="43"/>
    </row>
    <row r="12" spans="1:30" ht="69.75" customHeight="1">
      <c r="A12" s="1202"/>
      <c r="B12" s="1207"/>
      <c r="C12" s="1208"/>
      <c r="D12" s="1208"/>
      <c r="E12" s="601" t="s">
        <v>622</v>
      </c>
      <c r="G12" s="198" t="s">
        <v>247</v>
      </c>
      <c r="H12" s="198" t="s">
        <v>623</v>
      </c>
      <c r="I12" s="200"/>
      <c r="K12" s="366" t="s">
        <v>233</v>
      </c>
      <c r="L12" s="241" t="s">
        <v>624</v>
      </c>
      <c r="M12" s="357"/>
      <c r="O12" s="198" t="s">
        <v>233</v>
      </c>
      <c r="P12" s="425" t="s">
        <v>625</v>
      </c>
      <c r="Q12" s="200"/>
      <c r="S12" s="366" t="s">
        <v>233</v>
      </c>
      <c r="T12" s="351" t="s">
        <v>626</v>
      </c>
      <c r="U12" s="448"/>
      <c r="V12" s="439" t="s">
        <v>627</v>
      </c>
      <c r="X12" s="366" t="s">
        <v>233</v>
      </c>
      <c r="Y12" s="241" t="s">
        <v>628</v>
      </c>
      <c r="Z12" s="357"/>
      <c r="AB12" s="377" t="s">
        <v>37</v>
      </c>
      <c r="AC12" s="549" t="s">
        <v>629</v>
      </c>
      <c r="AD12" s="43"/>
    </row>
    <row r="13" spans="1:30" ht="409.5" customHeight="1">
      <c r="A13" s="1202"/>
      <c r="B13" s="88" t="s">
        <v>630</v>
      </c>
      <c r="C13" s="312">
        <v>0</v>
      </c>
      <c r="D13" s="312">
        <v>4</v>
      </c>
      <c r="E13" s="606" t="s">
        <v>631</v>
      </c>
      <c r="G13" s="198" t="s">
        <v>233</v>
      </c>
      <c r="H13" s="199" t="s">
        <v>632</v>
      </c>
      <c r="I13" s="200"/>
      <c r="K13" s="366" t="s">
        <v>233</v>
      </c>
      <c r="L13" s="241" t="s">
        <v>633</v>
      </c>
      <c r="M13" s="357"/>
      <c r="O13" s="198" t="s">
        <v>233</v>
      </c>
      <c r="P13" s="241" t="s">
        <v>634</v>
      </c>
      <c r="Q13" s="200"/>
      <c r="S13" s="366" t="s">
        <v>233</v>
      </c>
      <c r="T13" s="241" t="s">
        <v>635</v>
      </c>
      <c r="U13" s="448"/>
      <c r="V13" s="440" t="s">
        <v>636</v>
      </c>
      <c r="X13" s="366" t="s">
        <v>233</v>
      </c>
      <c r="Y13" s="577" t="s">
        <v>637</v>
      </c>
      <c r="Z13" s="357"/>
      <c r="AB13" s="377" t="s">
        <v>37</v>
      </c>
      <c r="AC13" s="548" t="s">
        <v>638</v>
      </c>
      <c r="AD13" s="43"/>
    </row>
    <row r="14" spans="1:30" ht="408.75" customHeight="1">
      <c r="A14" s="1202"/>
      <c r="B14" s="87" t="s">
        <v>639</v>
      </c>
      <c r="C14" s="312">
        <v>0</v>
      </c>
      <c r="D14" s="312">
        <v>50</v>
      </c>
      <c r="E14" s="607" t="s">
        <v>640</v>
      </c>
      <c r="G14" s="198" t="s">
        <v>233</v>
      </c>
      <c r="H14" s="199" t="s">
        <v>641</v>
      </c>
      <c r="I14" s="200"/>
      <c r="K14" s="366" t="s">
        <v>233</v>
      </c>
      <c r="L14" s="370" t="s">
        <v>642</v>
      </c>
      <c r="M14" s="357"/>
      <c r="O14" s="198" t="s">
        <v>233</v>
      </c>
      <c r="P14" s="241" t="s">
        <v>643</v>
      </c>
      <c r="Q14" s="200"/>
      <c r="S14" s="366" t="s">
        <v>233</v>
      </c>
      <c r="T14" s="199" t="s">
        <v>644</v>
      </c>
      <c r="U14" s="448"/>
      <c r="V14" s="440" t="s">
        <v>645</v>
      </c>
      <c r="X14" s="366" t="s">
        <v>233</v>
      </c>
      <c r="Y14" s="241" t="s">
        <v>646</v>
      </c>
      <c r="Z14" s="357"/>
      <c r="AB14" s="377" t="s">
        <v>37</v>
      </c>
      <c r="AC14" s="549" t="s">
        <v>647</v>
      </c>
      <c r="AD14" s="43"/>
    </row>
    <row r="15" spans="1:30" ht="144" customHeight="1">
      <c r="A15" s="1202"/>
      <c r="B15" s="87" t="s">
        <v>648</v>
      </c>
      <c r="C15" s="312" t="s">
        <v>649</v>
      </c>
      <c r="D15" s="312" t="s">
        <v>650</v>
      </c>
      <c r="E15" s="601" t="s">
        <v>651</v>
      </c>
      <c r="G15" s="198" t="s">
        <v>233</v>
      </c>
      <c r="H15" s="199" t="s">
        <v>652</v>
      </c>
      <c r="I15" s="200"/>
      <c r="K15" s="366" t="s">
        <v>233</v>
      </c>
      <c r="L15" s="241" t="s">
        <v>653</v>
      </c>
      <c r="M15" s="357"/>
      <c r="O15" s="198" t="s">
        <v>233</v>
      </c>
      <c r="P15" s="241" t="s">
        <v>654</v>
      </c>
      <c r="Q15" s="200"/>
      <c r="S15" s="366" t="s">
        <v>37</v>
      </c>
      <c r="T15" s="241" t="s">
        <v>655</v>
      </c>
      <c r="U15" s="448"/>
      <c r="V15" s="439"/>
      <c r="X15" s="366" t="s">
        <v>37</v>
      </c>
      <c r="Y15" s="241" t="s">
        <v>656</v>
      </c>
      <c r="Z15" s="357"/>
      <c r="AB15" s="377" t="s">
        <v>37</v>
      </c>
      <c r="AC15" s="549" t="s">
        <v>656</v>
      </c>
      <c r="AD15" s="43"/>
    </row>
    <row r="16" spans="1:30" ht="124.5" customHeight="1">
      <c r="A16" s="1202" t="s">
        <v>657</v>
      </c>
      <c r="B16" s="87" t="s">
        <v>658</v>
      </c>
      <c r="C16" s="312">
        <v>0</v>
      </c>
      <c r="D16" s="312">
        <v>10000</v>
      </c>
      <c r="E16" s="601" t="s">
        <v>659</v>
      </c>
      <c r="G16" s="198" t="s">
        <v>247</v>
      </c>
      <c r="H16" s="198" t="s">
        <v>660</v>
      </c>
      <c r="I16" s="200"/>
      <c r="K16" s="366" t="s">
        <v>233</v>
      </c>
      <c r="L16" s="241" t="s">
        <v>661</v>
      </c>
      <c r="M16" s="357"/>
      <c r="O16" s="198" t="s">
        <v>233</v>
      </c>
      <c r="P16" s="241" t="s">
        <v>661</v>
      </c>
      <c r="Q16" s="200"/>
      <c r="S16" s="366" t="s">
        <v>233</v>
      </c>
      <c r="T16" s="241" t="s">
        <v>662</v>
      </c>
      <c r="U16" s="448"/>
      <c r="V16" s="439"/>
      <c r="X16" s="366" t="s">
        <v>233</v>
      </c>
      <c r="Y16" s="575" t="s">
        <v>663</v>
      </c>
      <c r="Z16" s="357"/>
      <c r="AB16" s="377" t="s">
        <v>37</v>
      </c>
      <c r="AC16" s="550" t="s">
        <v>664</v>
      </c>
      <c r="AD16" s="43"/>
    </row>
    <row r="17" spans="1:30" ht="162" customHeight="1">
      <c r="A17" s="1202"/>
      <c r="B17" s="87" t="s">
        <v>665</v>
      </c>
      <c r="C17" s="312">
        <v>0</v>
      </c>
      <c r="D17" s="311" t="s">
        <v>666</v>
      </c>
      <c r="E17" s="601" t="s">
        <v>667</v>
      </c>
      <c r="G17" s="198" t="s">
        <v>247</v>
      </c>
      <c r="H17" s="198" t="s">
        <v>660</v>
      </c>
      <c r="I17" s="200"/>
      <c r="K17" s="366" t="s">
        <v>233</v>
      </c>
      <c r="L17" s="241" t="s">
        <v>668</v>
      </c>
      <c r="M17" s="357"/>
      <c r="O17" s="198" t="s">
        <v>233</v>
      </c>
      <c r="P17" s="241" t="s">
        <v>669</v>
      </c>
      <c r="Q17" s="200"/>
      <c r="S17" s="366" t="s">
        <v>233</v>
      </c>
      <c r="T17" s="449" t="s">
        <v>670</v>
      </c>
      <c r="U17" s="448"/>
      <c r="V17" s="440" t="s">
        <v>671</v>
      </c>
      <c r="X17" s="366" t="s">
        <v>247</v>
      </c>
      <c r="Y17" s="241" t="s">
        <v>672</v>
      </c>
      <c r="Z17" s="357"/>
      <c r="AB17" s="377" t="s">
        <v>37</v>
      </c>
      <c r="AC17" s="549" t="s">
        <v>673</v>
      </c>
      <c r="AD17" s="43"/>
    </row>
    <row r="18" spans="1:30" ht="57" customHeight="1">
      <c r="A18" s="1202"/>
      <c r="B18" s="86" t="s">
        <v>674</v>
      </c>
      <c r="C18" s="312">
        <v>0</v>
      </c>
      <c r="D18" s="312">
        <v>3</v>
      </c>
      <c r="E18" s="601" t="s">
        <v>675</v>
      </c>
      <c r="G18" s="198" t="s">
        <v>247</v>
      </c>
      <c r="H18" s="198" t="s">
        <v>660</v>
      </c>
      <c r="I18" s="200"/>
      <c r="K18" s="366" t="s">
        <v>247</v>
      </c>
      <c r="L18" s="353" t="s">
        <v>676</v>
      </c>
      <c r="M18" s="357"/>
      <c r="O18" s="198" t="s">
        <v>247</v>
      </c>
      <c r="P18" s="353" t="s">
        <v>677</v>
      </c>
      <c r="Q18" s="200"/>
      <c r="S18" s="441" t="s">
        <v>233</v>
      </c>
      <c r="T18" s="450" t="s">
        <v>678</v>
      </c>
      <c r="U18" s="451"/>
      <c r="V18" s="440" t="s">
        <v>679</v>
      </c>
      <c r="X18" s="366" t="s">
        <v>233</v>
      </c>
      <c r="Y18" s="241" t="s">
        <v>680</v>
      </c>
      <c r="Z18" s="357"/>
      <c r="AB18" s="377" t="s">
        <v>37</v>
      </c>
      <c r="AC18" s="549" t="s">
        <v>681</v>
      </c>
      <c r="AD18" s="43"/>
    </row>
    <row r="19" spans="1:30" s="96" customFormat="1" ht="100.5" customHeight="1">
      <c r="A19" s="1202"/>
      <c r="B19" s="88" t="s">
        <v>682</v>
      </c>
      <c r="C19" s="312" t="s">
        <v>649</v>
      </c>
      <c r="D19" s="312" t="s">
        <v>650</v>
      </c>
      <c r="E19" s="305" t="s">
        <v>683</v>
      </c>
      <c r="F19" s="531"/>
      <c r="G19" s="352" t="s">
        <v>247</v>
      </c>
      <c r="H19" s="352" t="s">
        <v>660</v>
      </c>
      <c r="I19" s="533"/>
      <c r="K19" s="541" t="s">
        <v>247</v>
      </c>
      <c r="L19" s="533" t="s">
        <v>676</v>
      </c>
      <c r="M19" s="534"/>
      <c r="O19" s="352" t="s">
        <v>247</v>
      </c>
      <c r="P19" s="533" t="s">
        <v>684</v>
      </c>
      <c r="Q19" s="533"/>
      <c r="S19" s="541" t="s">
        <v>233</v>
      </c>
      <c r="T19" s="542" t="s">
        <v>685</v>
      </c>
      <c r="U19" s="543"/>
      <c r="V19" s="544" t="s">
        <v>686</v>
      </c>
      <c r="X19" s="541" t="s">
        <v>37</v>
      </c>
      <c r="Y19" s="351" t="s">
        <v>687</v>
      </c>
      <c r="Z19" s="534"/>
      <c r="AB19" s="545" t="s">
        <v>37</v>
      </c>
      <c r="AC19" s="551" t="s">
        <v>687</v>
      </c>
      <c r="AD19" s="546"/>
    </row>
    <row r="20" spans="1:30" ht="39.75" customHeight="1">
      <c r="A20" s="1203"/>
      <c r="B20" s="91"/>
      <c r="C20" s="146"/>
      <c r="D20" s="146"/>
      <c r="E20" s="608"/>
      <c r="G20" s="198" t="s">
        <v>247</v>
      </c>
      <c r="H20" s="198" t="s">
        <v>688</v>
      </c>
      <c r="I20" s="200"/>
      <c r="K20" s="368"/>
      <c r="L20" s="369"/>
      <c r="M20" s="362"/>
      <c r="O20" s="198"/>
      <c r="P20" s="200"/>
      <c r="Q20" s="200"/>
      <c r="S20" s="368"/>
      <c r="T20" s="452"/>
      <c r="U20" s="453"/>
      <c r="V20" s="439"/>
      <c r="X20" s="368"/>
      <c r="Y20" s="452"/>
      <c r="Z20" s="362"/>
      <c r="AB20" s="422"/>
      <c r="AC20" s="174"/>
      <c r="AD20" s="445"/>
    </row>
    <row r="36" spans="20:20">
      <c r="T36" s="9"/>
    </row>
  </sheetData>
  <mergeCells count="19">
    <mergeCell ref="B1:E1"/>
    <mergeCell ref="B2:E2"/>
    <mergeCell ref="G4:I4"/>
    <mergeCell ref="V4:V6"/>
    <mergeCell ref="S4:U4"/>
    <mergeCell ref="O4:Q4"/>
    <mergeCell ref="K4:M4"/>
    <mergeCell ref="AB4:AD4"/>
    <mergeCell ref="X4:Z4"/>
    <mergeCell ref="A11:A15"/>
    <mergeCell ref="A16:A20"/>
    <mergeCell ref="A4:E4"/>
    <mergeCell ref="B9:B10"/>
    <mergeCell ref="C9:C10"/>
    <mergeCell ref="D9:D10"/>
    <mergeCell ref="A7:A10"/>
    <mergeCell ref="B11:B12"/>
    <mergeCell ref="C11:C12"/>
    <mergeCell ref="D11:D12"/>
  </mergeCells>
  <hyperlinks>
    <hyperlink ref="I6" r:id="rId1" display="../../../../../../../../:f:/r/sites/ClimatePromise/Shared Documents/JSB/3. Project Implementation/JSB 2022/RBAS/Jordan/Jordan comms/JSB 2/Q2-2023?csf=1&amp;web=1&amp;e=U4PYkj" xr:uid="{3C627644-30F2-4A4E-8FDC-BB9D27051A82}"/>
    <hyperlink ref="M6" r:id="rId2" display="../../../../../../../../:f:/r/sites/ClimatePromise/Shared Documents/JSB/3. Project Implementation/JSB 2022/RBAS/Jordan/Jordan comms/JSB 2/Q3-2023?csf=1&amp;web=1&amp;e=7uCASb" xr:uid="{A93282FA-13B0-45F9-BA2F-EA2FC07595FE}"/>
    <hyperlink ref="Q6" r:id="rId3" display="../../../../../../../../:f:/r/sites/ClimatePromise/Shared Documents/JSB/3. Project Implementation/JSB 2022/RBAS/Jordan/Jordan comms/JSB 2/Q4-2023?csf=1&amp;web=1&amp;e=1rM1Ly" xr:uid="{F8F893D3-7781-442B-990B-5CCF095206FD}"/>
    <hyperlink ref="U6" r:id="rId4" display="../../../../../../../../:f:/r/sites/ClimatePromise/Shared Documents/JSB/3. Project Implementation/JSB 2022/RBAS/Jordan/Jordan comms/JSB 2/2024/Q1-2024?csf=1&amp;web=1&amp;e=rrRmvv" xr:uid="{AFF32BE5-5F89-48C3-BB30-4B9045E0DBEB}"/>
    <hyperlink ref="Z6" r:id="rId5" display="../../../../../../../../:f:/r/sites/ClimatePromise/Shared Documents/JSB/3. Project Implementation/JSB 2022/RBAS/Jordan/Jordan comms/JSB 2/2024/Q2-2024?csf=1&amp;web=1&amp;e=NVtonc" xr:uid="{DAF3C3B7-0CA3-403E-8880-6C1C15D74478}"/>
    <hyperlink ref="AD6" r:id="rId6" display="../../../../../../../../:f:/r/sites/ClimatePromise/Shared Documents/JSB/3. Project Implementation/JSB 2022/RBAS/Jordan/Jordan comms/JSB 2/2024/Q3-2024?csf=1&amp;web=1&amp;e=K6eycg" xr:uid="{825F0C1A-7B7D-4DFF-B940-1774BAD61BF5}"/>
  </hyperlinks>
  <pageMargins left="0.7" right="0.7" top="0.75" bottom="0.75" header="0.3" footer="0.3"/>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r:uid="{3D6339F3-8F16-4BDB-9033-5C0BF4DD4901}">
          <x14:formula1>
            <xm:f>Dropdown!$B$2:$B$6</xm:f>
          </x14:formula1>
          <xm:sqref>G7:G20 K7:K20 O7:O20 S7:S20 X7:X20 AB7:AB20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FD2C7-0564-4168-8E1E-3F9F12C9AB95}">
  <sheetPr codeName="Sheet8">
    <pageSetUpPr fitToPage="1"/>
  </sheetPr>
  <dimension ref="A1:XEU36"/>
  <sheetViews>
    <sheetView showGridLines="0" topLeftCell="AK9" zoomScale="80" zoomScaleNormal="80" zoomScaleSheetLayoutView="70" workbookViewId="0">
      <selection activeCell="AQ10" sqref="AQ10"/>
    </sheetView>
  </sheetViews>
  <sheetFormatPr defaultColWidth="0" defaultRowHeight="0" customHeight="1" zeroHeight="1"/>
  <cols>
    <col min="1" max="1" width="21" style="381" customWidth="1"/>
    <col min="2" max="2" width="35.7109375" style="381" customWidth="1"/>
    <col min="3" max="3" width="46.85546875" style="381" customWidth="1"/>
    <col min="4" max="4" width="41.42578125" style="381" customWidth="1"/>
    <col min="5" max="5" width="54.140625" style="381" customWidth="1"/>
    <col min="6" max="6" width="31" style="22" customWidth="1"/>
    <col min="7" max="7" width="31" style="381" customWidth="1"/>
    <col min="8" max="8" width="18.140625" style="384" customWidth="1"/>
    <col min="9" max="9" width="28.42578125" style="381" customWidth="1"/>
    <col min="10" max="10" width="19.5703125" style="381" customWidth="1"/>
    <col min="11" max="11" width="5.42578125" style="269" customWidth="1"/>
    <col min="12" max="12" width="28.42578125" style="381" customWidth="1"/>
    <col min="13" max="13" width="90.7109375" style="381" customWidth="1"/>
    <col min="14" max="14" width="17.140625" style="381" customWidth="1"/>
    <col min="15" max="15" width="19.85546875" style="381" customWidth="1"/>
    <col min="16" max="16" width="14.140625" style="381" customWidth="1"/>
    <col min="17" max="17" width="18.140625" style="381" customWidth="1"/>
    <col min="18" max="18" width="17.7109375" style="381" customWidth="1"/>
    <col min="19" max="19" width="14.140625" style="381" customWidth="1"/>
    <col min="20" max="20" width="61.85546875" style="381" customWidth="1"/>
    <col min="21" max="21" width="5.5703125" style="172" customWidth="1"/>
    <col min="22" max="22" width="23.5703125" style="21" customWidth="1"/>
    <col min="23" max="23" width="17.42578125" style="21" customWidth="1"/>
    <col min="24" max="25" width="13.5703125" style="21" customWidth="1"/>
    <col min="26" max="26" width="17" style="21" customWidth="1"/>
    <col min="27" max="27" width="23.85546875" style="21" customWidth="1"/>
    <col min="28" max="28" width="138" style="21" customWidth="1"/>
    <col min="29" max="30" width="13.42578125" style="21" customWidth="1"/>
    <col min="31" max="33" width="13.42578125" style="382" customWidth="1"/>
    <col min="34" max="34" width="13.42578125" style="21" customWidth="1"/>
    <col min="35" max="35" width="67.5703125" style="21" customWidth="1"/>
    <col min="36" max="36" width="6.7109375" style="462" customWidth="1"/>
    <col min="37" max="37" width="19.85546875" style="21" customWidth="1"/>
    <col min="38" max="42" width="16.42578125" style="21" customWidth="1"/>
    <col min="43" max="43" width="98.85546875" style="21" customWidth="1"/>
    <col min="44" max="49" width="15.5703125" style="21" customWidth="1"/>
    <col min="50" max="50" width="60.42578125" style="21" customWidth="1"/>
    <col min="51" max="51" width="5.28515625" style="462" customWidth="1"/>
    <col min="52" max="52" width="21.140625" style="21" customWidth="1"/>
    <col min="53" max="57" width="14" style="21" customWidth="1"/>
    <col min="58" max="58" width="68.7109375" style="21" customWidth="1"/>
    <col min="59" max="64" width="14" style="21" customWidth="1"/>
    <col min="65" max="65" width="93.85546875" style="21" customWidth="1"/>
    <col min="66" max="77" width="8.7109375" style="21" customWidth="1"/>
    <col min="78" max="78" width="90" style="21" customWidth="1"/>
    <col min="79" max="79" width="8.7109375" style="21" customWidth="1"/>
    <col min="80" max="16375" width="8.7109375" style="21" hidden="1"/>
    <col min="16376" max="16384" width="4.85546875" style="21" hidden="1"/>
  </cols>
  <sheetData>
    <row r="1" spans="1:79" s="227" customFormat="1" ht="64.5" customHeight="1">
      <c r="A1" s="1236" t="s">
        <v>689</v>
      </c>
      <c r="B1" s="1096"/>
      <c r="C1" s="1096"/>
      <c r="D1" s="1096"/>
      <c r="E1" s="1096"/>
      <c r="F1" s="1085"/>
      <c r="G1" s="1085"/>
      <c r="H1" s="1085"/>
      <c r="I1" s="1085"/>
      <c r="J1" s="1086"/>
      <c r="K1" s="263"/>
      <c r="L1" s="1125" t="s">
        <v>119</v>
      </c>
      <c r="M1" s="1126"/>
      <c r="N1" s="1126"/>
      <c r="O1" s="1126"/>
      <c r="P1" s="1126"/>
      <c r="Q1" s="1126"/>
      <c r="R1" s="1126"/>
      <c r="S1" s="1126"/>
      <c r="T1" s="1127"/>
      <c r="U1" s="1"/>
      <c r="V1" s="1125" t="s">
        <v>120</v>
      </c>
      <c r="W1" s="1251"/>
      <c r="X1" s="1251"/>
      <c r="Y1" s="1251"/>
      <c r="Z1" s="1251"/>
      <c r="AA1" s="1251"/>
      <c r="AB1" s="1252"/>
      <c r="AC1" s="1126"/>
      <c r="AD1" s="1126"/>
      <c r="AE1" s="1126"/>
      <c r="AF1" s="1126"/>
      <c r="AG1" s="1126"/>
      <c r="AH1" s="1126"/>
      <c r="AI1" s="1127"/>
      <c r="AJ1" s="1"/>
      <c r="AK1" s="1125" t="s">
        <v>121</v>
      </c>
      <c r="AL1" s="1251"/>
      <c r="AM1" s="1251"/>
      <c r="AN1" s="1251"/>
      <c r="AO1" s="1251"/>
      <c r="AP1" s="1251"/>
      <c r="AQ1" s="1252"/>
      <c r="AR1" s="1126"/>
      <c r="AS1" s="1126"/>
      <c r="AT1" s="1126"/>
      <c r="AU1" s="1126"/>
      <c r="AV1" s="1126"/>
      <c r="AW1" s="1126"/>
      <c r="AX1" s="1127"/>
      <c r="AY1" s="1"/>
      <c r="AZ1" s="1216" t="s">
        <v>122</v>
      </c>
      <c r="BA1" s="894"/>
      <c r="BB1" s="894"/>
      <c r="BC1" s="894"/>
      <c r="BD1" s="894"/>
      <c r="BE1" s="894"/>
      <c r="BF1" s="1217"/>
      <c r="BG1" s="1217"/>
      <c r="BH1" s="1217"/>
      <c r="BI1" s="1217"/>
      <c r="BJ1" s="1217"/>
      <c r="BK1" s="1217"/>
      <c r="BL1" s="1217"/>
      <c r="BM1" s="1217"/>
      <c r="BN1" s="1245" t="s">
        <v>200</v>
      </c>
      <c r="BO1" s="1246"/>
      <c r="BP1" s="1246"/>
      <c r="BQ1" s="1246"/>
      <c r="BR1" s="1246"/>
      <c r="BS1" s="1246"/>
      <c r="BT1" s="1246"/>
      <c r="BU1" s="1246"/>
      <c r="BV1" s="1246"/>
      <c r="BW1" s="1246"/>
      <c r="BX1" s="1246"/>
      <c r="BY1" s="1246"/>
      <c r="BZ1" s="739"/>
      <c r="CA1" s="394">
        <f t="array" ref="CA1:CA36">1</f>
        <v>1</v>
      </c>
    </row>
    <row r="2" spans="1:79" s="228" customFormat="1" ht="66.95" customHeight="1">
      <c r="A2" s="386" t="s">
        <v>690</v>
      </c>
      <c r="B2" s="378" t="s">
        <v>203</v>
      </c>
      <c r="C2" s="271" t="s">
        <v>691</v>
      </c>
      <c r="D2" s="378" t="s">
        <v>204</v>
      </c>
      <c r="E2" s="378" t="s">
        <v>205</v>
      </c>
      <c r="F2" s="378" t="s">
        <v>206</v>
      </c>
      <c r="G2" s="378" t="s">
        <v>207</v>
      </c>
      <c r="H2" s="378" t="s">
        <v>208</v>
      </c>
      <c r="I2" s="378" t="s">
        <v>209</v>
      </c>
      <c r="J2" s="379" t="s">
        <v>210</v>
      </c>
      <c r="K2" s="162"/>
      <c r="L2" s="330" t="s">
        <v>211</v>
      </c>
      <c r="M2" s="466" t="s">
        <v>692</v>
      </c>
      <c r="N2" s="1234" t="s">
        <v>693</v>
      </c>
      <c r="O2" s="1234"/>
      <c r="P2" s="1234"/>
      <c r="Q2" s="1234" t="s">
        <v>694</v>
      </c>
      <c r="R2" s="1234"/>
      <c r="S2" s="1234"/>
      <c r="T2" s="339" t="s">
        <v>213</v>
      </c>
      <c r="U2" s="461"/>
      <c r="V2" s="330" t="s">
        <v>211</v>
      </c>
      <c r="W2" s="1250" t="s">
        <v>695</v>
      </c>
      <c r="X2" s="1250"/>
      <c r="Y2" s="1250"/>
      <c r="Z2" s="1250"/>
      <c r="AA2" s="1250"/>
      <c r="AB2" s="597" t="s">
        <v>692</v>
      </c>
      <c r="AC2" s="1234" t="s">
        <v>693</v>
      </c>
      <c r="AD2" s="1234"/>
      <c r="AE2" s="1234"/>
      <c r="AF2" s="1234" t="s">
        <v>694</v>
      </c>
      <c r="AG2" s="1234"/>
      <c r="AH2" s="1234"/>
      <c r="AI2" s="339" t="s">
        <v>213</v>
      </c>
      <c r="AJ2" s="461"/>
      <c r="AK2" s="330" t="s">
        <v>211</v>
      </c>
      <c r="AL2" s="1250" t="s">
        <v>695</v>
      </c>
      <c r="AM2" s="1250"/>
      <c r="AN2" s="1250"/>
      <c r="AO2" s="1250"/>
      <c r="AP2" s="1250"/>
      <c r="AQ2" s="618" t="s">
        <v>692</v>
      </c>
      <c r="AR2" s="1234" t="s">
        <v>693</v>
      </c>
      <c r="AS2" s="1234"/>
      <c r="AT2" s="1234"/>
      <c r="AU2" s="1234" t="s">
        <v>694</v>
      </c>
      <c r="AV2" s="1234"/>
      <c r="AW2" s="1234"/>
      <c r="AX2" s="339" t="s">
        <v>213</v>
      </c>
      <c r="AY2" s="461"/>
      <c r="AZ2" s="740" t="s">
        <v>211</v>
      </c>
      <c r="BA2" s="1218" t="s">
        <v>695</v>
      </c>
      <c r="BB2" s="1218"/>
      <c r="BC2" s="1218"/>
      <c r="BD2" s="1218"/>
      <c r="BE2" s="1218"/>
      <c r="BF2" s="741" t="s">
        <v>692</v>
      </c>
      <c r="BG2" s="1219" t="s">
        <v>693</v>
      </c>
      <c r="BH2" s="1219"/>
      <c r="BI2" s="1219"/>
      <c r="BJ2" s="1219" t="s">
        <v>694</v>
      </c>
      <c r="BK2" s="1219"/>
      <c r="BL2" s="1219"/>
      <c r="BM2" s="742" t="s">
        <v>213</v>
      </c>
      <c r="BN2" s="1218" t="s">
        <v>214</v>
      </c>
      <c r="BO2" s="1218"/>
      <c r="BP2" s="1218"/>
      <c r="BQ2" s="1218"/>
      <c r="BR2" s="1218" t="s">
        <v>215</v>
      </c>
      <c r="BS2" s="1218"/>
      <c r="BT2" s="1218"/>
      <c r="BU2" s="1218"/>
      <c r="BV2" s="1218" t="s">
        <v>216</v>
      </c>
      <c r="BW2" s="1218"/>
      <c r="BX2" s="1218"/>
      <c r="BY2" s="1218"/>
      <c r="BZ2" s="743" t="s">
        <v>212</v>
      </c>
      <c r="CA2" s="392">
        <v>1</v>
      </c>
    </row>
    <row r="3" spans="1:79" s="228" customFormat="1" ht="70.5" customHeight="1">
      <c r="A3" s="242" t="s">
        <v>217</v>
      </c>
      <c r="B3" s="243" t="s">
        <v>217</v>
      </c>
      <c r="C3" s="243" t="s">
        <v>217</v>
      </c>
      <c r="D3" s="243" t="s">
        <v>217</v>
      </c>
      <c r="E3" s="243" t="s">
        <v>217</v>
      </c>
      <c r="F3" s="243" t="s">
        <v>217</v>
      </c>
      <c r="G3" s="243" t="s">
        <v>217</v>
      </c>
      <c r="H3" s="243" t="s">
        <v>217</v>
      </c>
      <c r="I3" s="243" t="s">
        <v>217</v>
      </c>
      <c r="J3" s="254" t="s">
        <v>217</v>
      </c>
      <c r="K3" s="265"/>
      <c r="L3" s="467" t="s">
        <v>218</v>
      </c>
      <c r="M3" s="468" t="s">
        <v>696</v>
      </c>
      <c r="N3" s="468" t="s">
        <v>697</v>
      </c>
      <c r="O3" s="468" t="s">
        <v>698</v>
      </c>
      <c r="P3" s="468" t="s">
        <v>699</v>
      </c>
      <c r="Q3" s="468" t="s">
        <v>697</v>
      </c>
      <c r="R3" s="468" t="s">
        <v>698</v>
      </c>
      <c r="S3" s="469" t="s">
        <v>700</v>
      </c>
      <c r="T3" s="182" t="s">
        <v>220</v>
      </c>
      <c r="U3" s="461"/>
      <c r="V3" s="467" t="s">
        <v>218</v>
      </c>
      <c r="W3" s="468" t="s">
        <v>701</v>
      </c>
      <c r="X3" s="556" t="s">
        <v>702</v>
      </c>
      <c r="Y3" s="468" t="s">
        <v>703</v>
      </c>
      <c r="Z3" s="468" t="s">
        <v>704</v>
      </c>
      <c r="AA3" s="468" t="s">
        <v>705</v>
      </c>
      <c r="AB3" s="598" t="s">
        <v>696</v>
      </c>
      <c r="AC3" s="468" t="s">
        <v>697</v>
      </c>
      <c r="AD3" s="468" t="s">
        <v>698</v>
      </c>
      <c r="AE3" s="468" t="s">
        <v>699</v>
      </c>
      <c r="AF3" s="468" t="s">
        <v>697</v>
      </c>
      <c r="AG3" s="468" t="s">
        <v>698</v>
      </c>
      <c r="AH3" s="469" t="s">
        <v>700</v>
      </c>
      <c r="AI3" s="182" t="s">
        <v>220</v>
      </c>
      <c r="AJ3" s="461"/>
      <c r="AK3" s="467" t="s">
        <v>218</v>
      </c>
      <c r="AL3" s="468" t="s">
        <v>701</v>
      </c>
      <c r="AM3" s="468" t="s">
        <v>702</v>
      </c>
      <c r="AN3" s="468" t="s">
        <v>703</v>
      </c>
      <c r="AO3" s="468" t="s">
        <v>704</v>
      </c>
      <c r="AP3" s="468" t="s">
        <v>705</v>
      </c>
      <c r="AQ3" s="619" t="s">
        <v>696</v>
      </c>
      <c r="AR3" s="468" t="s">
        <v>697</v>
      </c>
      <c r="AS3" s="468" t="s">
        <v>698</v>
      </c>
      <c r="AT3" s="468" t="s">
        <v>699</v>
      </c>
      <c r="AU3" s="468" t="s">
        <v>697</v>
      </c>
      <c r="AV3" s="468" t="s">
        <v>698</v>
      </c>
      <c r="AW3" s="469" t="s">
        <v>700</v>
      </c>
      <c r="AX3" s="182" t="s">
        <v>220</v>
      </c>
      <c r="AY3" s="461"/>
      <c r="AZ3" s="744" t="s">
        <v>218</v>
      </c>
      <c r="BA3" s="745" t="s">
        <v>701</v>
      </c>
      <c r="BB3" s="745" t="s">
        <v>702</v>
      </c>
      <c r="BC3" s="745" t="s">
        <v>703</v>
      </c>
      <c r="BD3" s="745" t="s">
        <v>704</v>
      </c>
      <c r="BE3" s="745" t="s">
        <v>705</v>
      </c>
      <c r="BF3" s="746" t="s">
        <v>696</v>
      </c>
      <c r="BG3" s="745" t="s">
        <v>697</v>
      </c>
      <c r="BH3" s="745" t="s">
        <v>698</v>
      </c>
      <c r="BI3" s="745" t="s">
        <v>699</v>
      </c>
      <c r="BJ3" s="745" t="s">
        <v>697</v>
      </c>
      <c r="BK3" s="745" t="s">
        <v>698</v>
      </c>
      <c r="BL3" s="747" t="s">
        <v>700</v>
      </c>
      <c r="BM3" s="748" t="s">
        <v>220</v>
      </c>
      <c r="BN3" s="741" t="s">
        <v>221</v>
      </c>
      <c r="BO3" s="741" t="s">
        <v>222</v>
      </c>
      <c r="BP3" s="741" t="s">
        <v>223</v>
      </c>
      <c r="BQ3" s="741" t="s">
        <v>224</v>
      </c>
      <c r="BR3" s="741" t="s">
        <v>221</v>
      </c>
      <c r="BS3" s="741" t="s">
        <v>222</v>
      </c>
      <c r="BT3" s="741" t="s">
        <v>223</v>
      </c>
      <c r="BU3" s="741" t="s">
        <v>224</v>
      </c>
      <c r="BV3" s="741" t="s">
        <v>221</v>
      </c>
      <c r="BW3" s="741" t="s">
        <v>222</v>
      </c>
      <c r="BX3" s="741" t="s">
        <v>223</v>
      </c>
      <c r="BY3" s="741" t="s">
        <v>224</v>
      </c>
      <c r="BZ3" s="749" t="s">
        <v>225</v>
      </c>
      <c r="CA3" s="392">
        <v>1</v>
      </c>
    </row>
    <row r="4" spans="1:79" s="232" customFormat="1" ht="409.5" customHeight="1">
      <c r="A4" s="1087" t="s">
        <v>226</v>
      </c>
      <c r="B4" s="1094" t="s">
        <v>227</v>
      </c>
      <c r="C4" s="1233" t="s">
        <v>706</v>
      </c>
      <c r="D4" s="216" t="s">
        <v>707</v>
      </c>
      <c r="E4" s="211" t="s">
        <v>708</v>
      </c>
      <c r="F4" s="202" t="s">
        <v>230</v>
      </c>
      <c r="G4" s="203"/>
      <c r="H4" s="206">
        <v>60000</v>
      </c>
      <c r="I4" s="202" t="s">
        <v>231</v>
      </c>
      <c r="J4" s="255" t="s">
        <v>709</v>
      </c>
      <c r="K4" s="266"/>
      <c r="L4" s="334" t="s">
        <v>438</v>
      </c>
      <c r="M4" s="470" t="s">
        <v>710</v>
      </c>
      <c r="N4" s="335"/>
      <c r="O4" s="335"/>
      <c r="P4" s="335"/>
      <c r="Q4" s="335"/>
      <c r="R4" s="335"/>
      <c r="S4" s="335"/>
      <c r="T4" s="341"/>
      <c r="U4" s="462"/>
      <c r="V4" s="334" t="s">
        <v>438</v>
      </c>
      <c r="W4" s="558">
        <f>21333+790.96+1472.59+130.66+1190.68+2180</f>
        <v>27097.89</v>
      </c>
      <c r="X4" s="559">
        <f>4108.03+15931.27+1096.89-2533.64</f>
        <v>18602.55</v>
      </c>
      <c r="Y4" s="472"/>
      <c r="Z4" s="335">
        <f>SUM(W4:Y4)</f>
        <v>45700.44</v>
      </c>
      <c r="AA4" s="557">
        <f>H4-Z4</f>
        <v>14299.559999999998</v>
      </c>
      <c r="AB4" s="560" t="s">
        <v>711</v>
      </c>
      <c r="AC4" s="561"/>
      <c r="AD4" s="561"/>
      <c r="AE4" s="561"/>
      <c r="AF4" s="561"/>
      <c r="AG4" s="561"/>
      <c r="AH4" s="561"/>
      <c r="AI4" s="568"/>
      <c r="AJ4" s="462"/>
      <c r="AK4" s="334" t="s">
        <v>438</v>
      </c>
      <c r="AL4" s="558">
        <f>21333+790.96+1472.59+130.66+1190.68+2180</f>
        <v>27097.89</v>
      </c>
      <c r="AM4" s="559">
        <f>4108.03+15931.27+1096.89-2533.64</f>
        <v>18602.55</v>
      </c>
      <c r="AN4" s="335"/>
      <c r="AO4" s="335">
        <f>SUM(AL4:AN4)</f>
        <v>45700.44</v>
      </c>
      <c r="AP4" s="602"/>
      <c r="AQ4" s="1256" t="s">
        <v>712</v>
      </c>
      <c r="AR4" s="620"/>
      <c r="AS4" s="561"/>
      <c r="AT4" s="561"/>
      <c r="AU4" s="561"/>
      <c r="AV4" s="561"/>
      <c r="AW4" s="561"/>
      <c r="AX4" s="568"/>
      <c r="AY4" s="462"/>
      <c r="AZ4" s="754"/>
      <c r="BA4" s="750"/>
      <c r="BB4" s="750"/>
      <c r="BC4" s="750"/>
      <c r="BD4" s="750">
        <f>SUM(BA4:BC4)</f>
        <v>0</v>
      </c>
      <c r="BE4" s="751">
        <f>H4-BD4</f>
        <v>60000</v>
      </c>
      <c r="BF4" s="755"/>
      <c r="BG4" s="750"/>
      <c r="BH4" s="750"/>
      <c r="BI4" s="750"/>
      <c r="BJ4" s="750"/>
      <c r="BK4" s="750"/>
      <c r="BL4" s="750"/>
      <c r="BM4" s="750"/>
      <c r="BN4" s="756"/>
      <c r="BO4" s="756"/>
      <c r="BP4" s="756"/>
      <c r="BQ4" s="756"/>
      <c r="BR4" s="756"/>
      <c r="BS4" s="757"/>
      <c r="BT4" s="758" t="s">
        <v>237</v>
      </c>
      <c r="BU4" s="758" t="s">
        <v>237</v>
      </c>
      <c r="BV4" s="758" t="s">
        <v>237</v>
      </c>
      <c r="BW4" s="757" t="s">
        <v>713</v>
      </c>
      <c r="BX4" s="756"/>
      <c r="BY4" s="756"/>
      <c r="BZ4" s="759" t="s">
        <v>238</v>
      </c>
      <c r="CA4" s="393">
        <v>1</v>
      </c>
    </row>
    <row r="5" spans="1:79" s="232" customFormat="1" ht="255" customHeight="1">
      <c r="A5" s="1087"/>
      <c r="B5" s="1094"/>
      <c r="C5" s="1233"/>
      <c r="D5" s="1094" t="s">
        <v>714</v>
      </c>
      <c r="E5" s="204" t="s">
        <v>715</v>
      </c>
      <c r="F5" s="202" t="s">
        <v>240</v>
      </c>
      <c r="G5" s="203"/>
      <c r="H5" s="206">
        <v>10000</v>
      </c>
      <c r="I5" s="202" t="s">
        <v>231</v>
      </c>
      <c r="J5" s="255" t="s">
        <v>716</v>
      </c>
      <c r="K5" s="266"/>
      <c r="L5" s="471" t="s">
        <v>438</v>
      </c>
      <c r="M5" s="1249" t="s">
        <v>717</v>
      </c>
      <c r="N5" s="472">
        <v>73</v>
      </c>
      <c r="O5" s="335">
        <v>76</v>
      </c>
      <c r="P5" s="335">
        <v>149</v>
      </c>
      <c r="Q5" s="335"/>
      <c r="R5" s="335"/>
      <c r="S5" s="335"/>
      <c r="T5" s="341"/>
      <c r="U5" s="462"/>
      <c r="V5" s="334" t="s">
        <v>438</v>
      </c>
      <c r="W5" s="558">
        <v>3350.24</v>
      </c>
      <c r="X5" s="559">
        <v>90927.5</v>
      </c>
      <c r="Y5" s="472"/>
      <c r="Z5" s="335">
        <f t="shared" ref="Z5:Z32" si="0">SUM(W5:Y5)</f>
        <v>94277.74</v>
      </c>
      <c r="AA5" s="557">
        <f>H5-Z5</f>
        <v>-84277.74</v>
      </c>
      <c r="AB5" s="1227" t="s">
        <v>718</v>
      </c>
      <c r="AC5" s="472">
        <v>73</v>
      </c>
      <c r="AD5" s="335">
        <v>76</v>
      </c>
      <c r="AE5" s="335">
        <v>149</v>
      </c>
      <c r="AF5" s="561"/>
      <c r="AG5" s="561"/>
      <c r="AH5" s="561"/>
      <c r="AI5" s="568"/>
      <c r="AJ5" s="462"/>
      <c r="AK5" s="334" t="s">
        <v>438</v>
      </c>
      <c r="AL5" s="558">
        <v>3350.24</v>
      </c>
      <c r="AM5" s="559">
        <v>90927.5</v>
      </c>
      <c r="AN5" s="472"/>
      <c r="AO5" s="335">
        <f t="shared" ref="AO5" si="1">SUM(AL5:AN5)</f>
        <v>94277.74</v>
      </c>
      <c r="AP5" s="602"/>
      <c r="AQ5" s="1257"/>
      <c r="AR5" s="472"/>
      <c r="AS5" s="335"/>
      <c r="AT5" s="335"/>
      <c r="AU5" s="561"/>
      <c r="AV5" s="561"/>
      <c r="AW5" s="561"/>
      <c r="AX5" s="568"/>
      <c r="AY5" s="462"/>
      <c r="AZ5" s="754"/>
      <c r="BA5" s="750"/>
      <c r="BB5" s="750"/>
      <c r="BC5" s="750"/>
      <c r="BD5" s="750">
        <f t="shared" ref="BD5:BD32" si="2">SUM(BA5:BC5)</f>
        <v>0</v>
      </c>
      <c r="BE5" s="751"/>
      <c r="BF5" s="1215"/>
      <c r="BG5" s="750"/>
      <c r="BH5" s="750"/>
      <c r="BI5" s="750"/>
      <c r="BJ5" s="750"/>
      <c r="BK5" s="750"/>
      <c r="BL5" s="750"/>
      <c r="BM5" s="750"/>
      <c r="BN5" s="756" t="s">
        <v>719</v>
      </c>
      <c r="BO5" s="756"/>
      <c r="BP5" s="756"/>
      <c r="BQ5" s="756"/>
      <c r="BR5" s="756"/>
      <c r="BS5" s="757"/>
      <c r="BT5" s="758" t="s">
        <v>237</v>
      </c>
      <c r="BU5" s="758" t="s">
        <v>237</v>
      </c>
      <c r="BV5" s="758" t="s">
        <v>237</v>
      </c>
      <c r="BW5" s="756"/>
      <c r="BX5" s="756"/>
      <c r="BY5" s="756"/>
      <c r="BZ5" s="759" t="s">
        <v>244</v>
      </c>
      <c r="CA5" s="393">
        <v>1</v>
      </c>
    </row>
    <row r="6" spans="1:79" s="232" customFormat="1" ht="369.75" customHeight="1">
      <c r="A6" s="1087"/>
      <c r="B6" s="1094"/>
      <c r="C6" s="1233"/>
      <c r="D6" s="1094"/>
      <c r="E6" s="205" t="s">
        <v>246</v>
      </c>
      <c r="F6" s="202" t="s">
        <v>240</v>
      </c>
      <c r="G6" s="203"/>
      <c r="H6" s="206">
        <v>20000</v>
      </c>
      <c r="I6" s="202" t="s">
        <v>231</v>
      </c>
      <c r="J6" s="255" t="s">
        <v>232</v>
      </c>
      <c r="K6" s="266"/>
      <c r="L6" s="471" t="s">
        <v>429</v>
      </c>
      <c r="M6" s="1249"/>
      <c r="N6" s="472"/>
      <c r="O6" s="335"/>
      <c r="P6" s="335"/>
      <c r="Q6" s="335"/>
      <c r="R6" s="335"/>
      <c r="S6" s="335"/>
      <c r="T6" s="341"/>
      <c r="U6" s="462"/>
      <c r="V6" s="334" t="s">
        <v>438</v>
      </c>
      <c r="W6" s="558"/>
      <c r="X6" s="559"/>
      <c r="Y6" s="472"/>
      <c r="Z6" s="335">
        <f t="shared" si="0"/>
        <v>0</v>
      </c>
      <c r="AA6" s="557">
        <f t="shared" ref="AA6:AA32" si="3">H6-Z6</f>
        <v>20000</v>
      </c>
      <c r="AB6" s="1228"/>
      <c r="AC6" s="561"/>
      <c r="AD6" s="561"/>
      <c r="AE6" s="561"/>
      <c r="AF6" s="561"/>
      <c r="AG6" s="561"/>
      <c r="AH6" s="561"/>
      <c r="AI6" s="568"/>
      <c r="AJ6" s="462"/>
      <c r="AK6" s="334" t="s">
        <v>438</v>
      </c>
      <c r="AL6" s="558"/>
      <c r="AM6" s="559"/>
      <c r="AN6" s="472"/>
      <c r="AO6" s="335"/>
      <c r="AP6" s="602"/>
      <c r="AQ6" s="1254" t="s">
        <v>720</v>
      </c>
      <c r="AR6" s="620"/>
      <c r="AS6" s="561"/>
      <c r="AT6" s="561"/>
      <c r="AU6" s="561"/>
      <c r="AV6" s="561"/>
      <c r="AW6" s="561"/>
      <c r="AX6" s="568"/>
      <c r="AY6" s="462"/>
      <c r="AZ6" s="754"/>
      <c r="BA6" s="750"/>
      <c r="BB6" s="750"/>
      <c r="BC6" s="750"/>
      <c r="BD6" s="750">
        <f t="shared" si="2"/>
        <v>0</v>
      </c>
      <c r="BE6" s="751"/>
      <c r="BF6" s="1215"/>
      <c r="BG6" s="750"/>
      <c r="BH6" s="750"/>
      <c r="BI6" s="750"/>
      <c r="BJ6" s="750"/>
      <c r="BK6" s="750"/>
      <c r="BL6" s="750"/>
      <c r="BM6" s="750"/>
      <c r="BN6" s="756"/>
      <c r="BO6" s="756"/>
      <c r="BP6" s="756"/>
      <c r="BQ6" s="756"/>
      <c r="BR6" s="756"/>
      <c r="BS6" s="757"/>
      <c r="BT6" s="758"/>
      <c r="BU6" s="758"/>
      <c r="BV6" s="757"/>
      <c r="BW6" s="757" t="s">
        <v>237</v>
      </c>
      <c r="BX6" s="757" t="s">
        <v>237</v>
      </c>
      <c r="BY6" s="756"/>
      <c r="BZ6" s="759"/>
      <c r="CA6" s="393">
        <v>1</v>
      </c>
    </row>
    <row r="7" spans="1:79" s="232" customFormat="1" ht="71.25" customHeight="1">
      <c r="A7" s="1087"/>
      <c r="B7" s="1094"/>
      <c r="C7" s="1233"/>
      <c r="D7" s="1094"/>
      <c r="E7" s="205" t="s">
        <v>251</v>
      </c>
      <c r="F7" s="202" t="s">
        <v>240</v>
      </c>
      <c r="G7" s="203"/>
      <c r="H7" s="206">
        <v>20000</v>
      </c>
      <c r="I7" s="202" t="s">
        <v>231</v>
      </c>
      <c r="J7" s="255" t="s">
        <v>252</v>
      </c>
      <c r="K7" s="266"/>
      <c r="L7" s="471" t="s">
        <v>429</v>
      </c>
      <c r="M7" s="1249"/>
      <c r="N7" s="472"/>
      <c r="O7" s="335"/>
      <c r="P7" s="335"/>
      <c r="Q7" s="335"/>
      <c r="R7" s="335"/>
      <c r="S7" s="335"/>
      <c r="T7" s="341"/>
      <c r="U7" s="462"/>
      <c r="V7" s="334" t="s">
        <v>438</v>
      </c>
      <c r="W7" s="558"/>
      <c r="X7" s="559"/>
      <c r="Y7" s="472"/>
      <c r="Z7" s="335">
        <f t="shared" si="0"/>
        <v>0</v>
      </c>
      <c r="AA7" s="557">
        <f t="shared" si="3"/>
        <v>20000</v>
      </c>
      <c r="AB7" s="1229"/>
      <c r="AC7" s="561"/>
      <c r="AD7" s="561"/>
      <c r="AE7" s="561"/>
      <c r="AF7" s="561"/>
      <c r="AG7" s="561"/>
      <c r="AH7" s="561"/>
      <c r="AI7" s="568"/>
      <c r="AJ7" s="462"/>
      <c r="AK7" s="334" t="s">
        <v>438</v>
      </c>
      <c r="AL7" s="558"/>
      <c r="AM7" s="559"/>
      <c r="AN7" s="472"/>
      <c r="AO7" s="335"/>
      <c r="AP7" s="602"/>
      <c r="AQ7" s="1255"/>
      <c r="AR7" s="620"/>
      <c r="AS7" s="561"/>
      <c r="AT7" s="561"/>
      <c r="AU7" s="561"/>
      <c r="AV7" s="561"/>
      <c r="AW7" s="561"/>
      <c r="AX7" s="568"/>
      <c r="AY7" s="462"/>
      <c r="AZ7" s="754"/>
      <c r="BA7" s="750"/>
      <c r="BB7" s="750"/>
      <c r="BC7" s="750"/>
      <c r="BD7" s="750">
        <f t="shared" si="2"/>
        <v>0</v>
      </c>
      <c r="BE7" s="751"/>
      <c r="BF7" s="1215"/>
      <c r="BG7" s="750"/>
      <c r="BH7" s="750"/>
      <c r="BI7" s="750"/>
      <c r="BJ7" s="750"/>
      <c r="BK7" s="750"/>
      <c r="BL7" s="750"/>
      <c r="BM7" s="750"/>
      <c r="BN7" s="756"/>
      <c r="BO7" s="756"/>
      <c r="BP7" s="756"/>
      <c r="BQ7" s="756"/>
      <c r="BR7" s="756"/>
      <c r="BS7" s="757"/>
      <c r="BT7" s="758"/>
      <c r="BU7" s="758"/>
      <c r="BV7" s="757"/>
      <c r="BW7" s="757"/>
      <c r="BX7" s="757" t="s">
        <v>237</v>
      </c>
      <c r="BY7" s="756"/>
      <c r="BZ7" s="759"/>
      <c r="CA7" s="393">
        <v>1</v>
      </c>
    </row>
    <row r="8" spans="1:79" s="234" customFormat="1" ht="141.6" customHeight="1">
      <c r="A8" s="1087"/>
      <c r="B8" s="216" t="s">
        <v>254</v>
      </c>
      <c r="C8" s="387" t="s">
        <v>721</v>
      </c>
      <c r="D8" s="233" t="s">
        <v>722</v>
      </c>
      <c r="E8" s="205" t="s">
        <v>723</v>
      </c>
      <c r="F8" s="202" t="s">
        <v>240</v>
      </c>
      <c r="G8" s="203"/>
      <c r="H8" s="206">
        <v>10000</v>
      </c>
      <c r="I8" s="202" t="s">
        <v>231</v>
      </c>
      <c r="J8" s="255" t="s">
        <v>232</v>
      </c>
      <c r="K8" s="266"/>
      <c r="L8" s="334" t="s">
        <v>429</v>
      </c>
      <c r="M8" s="473" t="s">
        <v>724</v>
      </c>
      <c r="N8" s="335">
        <v>12</v>
      </c>
      <c r="O8" s="335">
        <v>8</v>
      </c>
      <c r="P8" s="335">
        <v>20</v>
      </c>
      <c r="Q8" s="335"/>
      <c r="R8" s="335"/>
      <c r="S8" s="335"/>
      <c r="T8" s="341"/>
      <c r="U8" s="463"/>
      <c r="V8" s="334" t="s">
        <v>438</v>
      </c>
      <c r="W8" s="558"/>
      <c r="X8" s="562">
        <f>9322.04+3559.32+7842.37+2067.8+569.49</f>
        <v>23361.02</v>
      </c>
      <c r="Y8" s="472" t="s">
        <v>725</v>
      </c>
      <c r="Z8" s="335">
        <f t="shared" si="0"/>
        <v>23361.02</v>
      </c>
      <c r="AA8" s="557" t="s">
        <v>726</v>
      </c>
      <c r="AB8" s="560" t="s">
        <v>727</v>
      </c>
      <c r="AC8" s="596">
        <f>22+33</f>
        <v>55</v>
      </c>
      <c r="AD8" s="596">
        <f>7+5</f>
        <v>12</v>
      </c>
      <c r="AE8" s="596"/>
      <c r="AF8" s="596"/>
      <c r="AG8" s="596"/>
      <c r="AH8" s="561"/>
      <c r="AI8" s="568"/>
      <c r="AJ8" s="463"/>
      <c r="AK8" s="334" t="s">
        <v>438</v>
      </c>
      <c r="AL8" s="558"/>
      <c r="AM8" s="562">
        <f>9322.04+3559.32+7842.37+2067.8+569.49</f>
        <v>23361.02</v>
      </c>
      <c r="AN8" s="472" t="s">
        <v>725</v>
      </c>
      <c r="AO8" s="335">
        <f t="shared" ref="AO8:AO9" si="4">SUM(AL8:AN8)</f>
        <v>23361.02</v>
      </c>
      <c r="AP8" s="602"/>
      <c r="AQ8" s="621" t="s">
        <v>728</v>
      </c>
      <c r="AR8" s="620"/>
      <c r="AS8" s="561"/>
      <c r="AT8" s="561"/>
      <c r="AU8" s="561"/>
      <c r="AV8" s="561"/>
      <c r="AW8" s="561"/>
      <c r="AX8" s="568"/>
      <c r="AY8" s="463"/>
      <c r="AZ8" s="754"/>
      <c r="BA8" s="750"/>
      <c r="BB8" s="750"/>
      <c r="BC8" s="750"/>
      <c r="BD8" s="750">
        <f t="shared" si="2"/>
        <v>0</v>
      </c>
      <c r="BE8" s="751"/>
      <c r="BF8" s="755"/>
      <c r="BG8" s="750"/>
      <c r="BH8" s="750"/>
      <c r="BI8" s="750"/>
      <c r="BJ8" s="750"/>
      <c r="BK8" s="750"/>
      <c r="BL8" s="750"/>
      <c r="BM8" s="750"/>
      <c r="BN8" s="756"/>
      <c r="BO8" s="756"/>
      <c r="BP8" s="756"/>
      <c r="BQ8" s="756"/>
      <c r="BR8" s="756"/>
      <c r="BS8" s="757"/>
      <c r="BT8" s="758"/>
      <c r="BU8" s="758"/>
      <c r="BV8" s="757"/>
      <c r="BW8" s="757" t="s">
        <v>237</v>
      </c>
      <c r="BX8" s="757" t="s">
        <v>237</v>
      </c>
      <c r="BY8" s="756"/>
      <c r="BZ8" s="759" t="s">
        <v>257</v>
      </c>
      <c r="CA8" s="393">
        <v>1</v>
      </c>
    </row>
    <row r="9" spans="1:79" s="234" customFormat="1" ht="281.25" customHeight="1">
      <c r="A9" s="1087"/>
      <c r="B9" s="1247" t="s">
        <v>258</v>
      </c>
      <c r="C9" s="1248" t="s">
        <v>729</v>
      </c>
      <c r="D9" s="205" t="s">
        <v>259</v>
      </c>
      <c r="E9" s="205" t="s">
        <v>260</v>
      </c>
      <c r="F9" s="207" t="s">
        <v>240</v>
      </c>
      <c r="G9" s="205"/>
      <c r="H9" s="206">
        <v>40000</v>
      </c>
      <c r="I9" s="202" t="s">
        <v>231</v>
      </c>
      <c r="J9" s="255" t="s">
        <v>252</v>
      </c>
      <c r="K9" s="266"/>
      <c r="L9" s="334" t="s">
        <v>429</v>
      </c>
      <c r="M9" s="335" t="s">
        <v>730</v>
      </c>
      <c r="N9" s="335"/>
      <c r="O9" s="335"/>
      <c r="P9" s="335"/>
      <c r="Q9" s="335"/>
      <c r="R9" s="335"/>
      <c r="S9" s="335"/>
      <c r="T9" s="341"/>
      <c r="U9" s="463"/>
      <c r="V9" s="334" t="s">
        <v>432</v>
      </c>
      <c r="W9" s="558"/>
      <c r="X9" s="563">
        <v>24999.99</v>
      </c>
      <c r="Y9" s="472"/>
      <c r="Z9" s="335">
        <f t="shared" si="0"/>
        <v>24999.99</v>
      </c>
      <c r="AA9" s="557">
        <f t="shared" si="3"/>
        <v>15000.009999999998</v>
      </c>
      <c r="AB9" s="560" t="s">
        <v>731</v>
      </c>
      <c r="AC9" s="561"/>
      <c r="AD9" s="561"/>
      <c r="AE9" s="561"/>
      <c r="AF9" s="561"/>
      <c r="AG9" s="561"/>
      <c r="AH9" s="561"/>
      <c r="AI9" s="576" t="s">
        <v>732</v>
      </c>
      <c r="AJ9" s="463"/>
      <c r="AK9" s="334" t="s">
        <v>438</v>
      </c>
      <c r="AL9" s="558"/>
      <c r="AM9" s="563">
        <v>24999.99</v>
      </c>
      <c r="AN9" s="472"/>
      <c r="AO9" s="335">
        <f t="shared" si="4"/>
        <v>24999.99</v>
      </c>
      <c r="AP9" s="602"/>
      <c r="AQ9" s="870" t="s">
        <v>733</v>
      </c>
      <c r="AR9" s="620"/>
      <c r="AS9" s="561"/>
      <c r="AT9" s="561"/>
      <c r="AU9" s="561"/>
      <c r="AV9" s="561"/>
      <c r="AW9" s="561"/>
      <c r="AX9" s="568"/>
      <c r="AY9" s="463"/>
      <c r="AZ9" s="754"/>
      <c r="BA9" s="750"/>
      <c r="BB9" s="750"/>
      <c r="BC9" s="750"/>
      <c r="BD9" s="750">
        <f t="shared" si="2"/>
        <v>0</v>
      </c>
      <c r="BE9" s="751"/>
      <c r="BF9" s="755"/>
      <c r="BG9" s="750"/>
      <c r="BH9" s="750"/>
      <c r="BI9" s="750"/>
      <c r="BJ9" s="750"/>
      <c r="BK9" s="750"/>
      <c r="BL9" s="750"/>
      <c r="BM9" s="750"/>
      <c r="BN9" s="756"/>
      <c r="BO9" s="756"/>
      <c r="BP9" s="756"/>
      <c r="BQ9" s="756"/>
      <c r="BR9" s="756"/>
      <c r="BS9" s="757"/>
      <c r="BT9" s="758"/>
      <c r="BU9" s="758"/>
      <c r="BV9" s="757"/>
      <c r="BW9" s="757" t="s">
        <v>237</v>
      </c>
      <c r="BX9" s="757" t="s">
        <v>237</v>
      </c>
      <c r="BY9" s="756"/>
      <c r="BZ9" s="759" t="s">
        <v>263</v>
      </c>
      <c r="CA9" s="393">
        <v>1</v>
      </c>
    </row>
    <row r="10" spans="1:79" s="234" customFormat="1" ht="65.25" customHeight="1">
      <c r="A10" s="1087"/>
      <c r="B10" s="1247"/>
      <c r="C10" s="1248"/>
      <c r="D10" s="236" t="s">
        <v>734</v>
      </c>
      <c r="E10" s="211" t="s">
        <v>735</v>
      </c>
      <c r="F10" s="207" t="s">
        <v>240</v>
      </c>
      <c r="G10" s="205"/>
      <c r="H10" s="206">
        <v>15000</v>
      </c>
      <c r="I10" s="207" t="s">
        <v>280</v>
      </c>
      <c r="J10" s="255" t="s">
        <v>281</v>
      </c>
      <c r="K10" s="266"/>
      <c r="L10" s="334" t="s">
        <v>423</v>
      </c>
      <c r="M10" s="335" t="s">
        <v>736</v>
      </c>
      <c r="N10" s="335"/>
      <c r="O10" s="335"/>
      <c r="P10" s="335"/>
      <c r="Q10" s="335"/>
      <c r="R10" s="335"/>
      <c r="S10" s="335"/>
      <c r="T10" s="341"/>
      <c r="U10" s="463"/>
      <c r="V10" s="334" t="s">
        <v>423</v>
      </c>
      <c r="W10" s="558"/>
      <c r="X10" s="563">
        <v>0</v>
      </c>
      <c r="Y10" s="472"/>
      <c r="Z10" s="335">
        <f t="shared" si="0"/>
        <v>0</v>
      </c>
      <c r="AA10" s="557">
        <f t="shared" si="3"/>
        <v>15000</v>
      </c>
      <c r="AB10" s="560" t="s">
        <v>737</v>
      </c>
      <c r="AC10" s="561"/>
      <c r="AD10" s="561"/>
      <c r="AE10" s="561"/>
      <c r="AF10" s="561"/>
      <c r="AG10" s="561"/>
      <c r="AH10" s="561"/>
      <c r="AI10" s="568"/>
      <c r="AJ10" s="463"/>
      <c r="AK10" s="334" t="s">
        <v>438</v>
      </c>
      <c r="AL10" s="558"/>
      <c r="AM10" s="563">
        <v>0</v>
      </c>
      <c r="AN10" s="472"/>
      <c r="AO10" s="335"/>
      <c r="AP10" s="602"/>
      <c r="AQ10" s="871" t="s">
        <v>738</v>
      </c>
      <c r="AR10" s="620">
        <v>15</v>
      </c>
      <c r="AS10" s="561">
        <v>9</v>
      </c>
      <c r="AT10" s="561">
        <v>24</v>
      </c>
      <c r="AU10" s="561"/>
      <c r="AV10" s="561"/>
      <c r="AW10" s="561"/>
      <c r="AX10" s="568"/>
      <c r="AY10" s="463"/>
      <c r="AZ10" s="754"/>
      <c r="BA10" s="750"/>
      <c r="BB10" s="750"/>
      <c r="BC10" s="750"/>
      <c r="BD10" s="750">
        <f t="shared" si="2"/>
        <v>0</v>
      </c>
      <c r="BE10" s="751"/>
      <c r="BF10" s="755"/>
      <c r="BG10" s="750"/>
      <c r="BH10" s="750"/>
      <c r="BI10" s="750"/>
      <c r="BJ10" s="750"/>
      <c r="BK10" s="750"/>
      <c r="BL10" s="750"/>
      <c r="BM10" s="750"/>
      <c r="BN10" s="756"/>
      <c r="BO10" s="756"/>
      <c r="BP10" s="756"/>
      <c r="BQ10" s="756"/>
      <c r="BR10" s="756"/>
      <c r="BS10" s="757"/>
      <c r="BT10" s="757"/>
      <c r="BU10" s="757"/>
      <c r="BV10" s="756"/>
      <c r="BW10" s="756"/>
      <c r="BX10" s="757" t="s">
        <v>237</v>
      </c>
      <c r="BY10" s="760"/>
      <c r="BZ10" s="759" t="s">
        <v>739</v>
      </c>
      <c r="CA10" s="393">
        <v>1</v>
      </c>
    </row>
    <row r="11" spans="1:79" s="234" customFormat="1" ht="61.5" customHeight="1">
      <c r="A11" s="1237" t="s">
        <v>740</v>
      </c>
      <c r="B11" s="1238" t="s">
        <v>741</v>
      </c>
      <c r="C11" s="1239" t="s">
        <v>742</v>
      </c>
      <c r="D11" s="1235" t="s">
        <v>743</v>
      </c>
      <c r="E11" s="580" t="s">
        <v>744</v>
      </c>
      <c r="F11" s="579" t="s">
        <v>745</v>
      </c>
      <c r="G11" s="580"/>
      <c r="H11" s="581">
        <v>20000</v>
      </c>
      <c r="I11" s="580" t="s">
        <v>280</v>
      </c>
      <c r="J11" s="582" t="s">
        <v>746</v>
      </c>
      <c r="K11" s="266"/>
      <c r="L11" s="334"/>
      <c r="M11" s="335"/>
      <c r="N11" s="335"/>
      <c r="O11" s="335"/>
      <c r="P11" s="335"/>
      <c r="Q11" s="335"/>
      <c r="R11" s="335"/>
      <c r="S11" s="335"/>
      <c r="T11" s="341"/>
      <c r="U11" s="584"/>
      <c r="V11" s="578"/>
      <c r="W11" s="585"/>
      <c r="X11" s="586"/>
      <c r="Y11" s="587"/>
      <c r="Z11" s="579">
        <f t="shared" si="0"/>
        <v>0</v>
      </c>
      <c r="AA11" s="588">
        <f t="shared" si="3"/>
        <v>20000</v>
      </c>
      <c r="AB11" s="1230" t="s">
        <v>747</v>
      </c>
      <c r="AC11" s="589"/>
      <c r="AD11" s="589"/>
      <c r="AE11" s="589"/>
      <c r="AF11" s="589"/>
      <c r="AG11" s="589"/>
      <c r="AH11" s="589"/>
      <c r="AI11" s="590"/>
      <c r="AJ11" s="584"/>
      <c r="AK11" s="622"/>
      <c r="AL11" s="623"/>
      <c r="AM11" s="624"/>
      <c r="AN11" s="625"/>
      <c r="AO11" s="626"/>
      <c r="AP11" s="627"/>
      <c r="AQ11" s="1253" t="s">
        <v>748</v>
      </c>
      <c r="AR11" s="628"/>
      <c r="AS11" s="629"/>
      <c r="AT11" s="629"/>
      <c r="AU11" s="629"/>
      <c r="AV11" s="629"/>
      <c r="AW11" s="629"/>
      <c r="AX11" s="639"/>
      <c r="AY11" s="463"/>
      <c r="AZ11" s="754" t="s">
        <v>438</v>
      </c>
      <c r="BA11" s="750"/>
      <c r="BB11" s="761">
        <v>20000</v>
      </c>
      <c r="BC11" s="752"/>
      <c r="BD11" s="752">
        <f t="shared" si="2"/>
        <v>20000</v>
      </c>
      <c r="BE11" s="751"/>
      <c r="BF11" s="1220" t="s">
        <v>749</v>
      </c>
      <c r="BG11" s="1221">
        <v>20</v>
      </c>
      <c r="BH11" s="1221">
        <v>25</v>
      </c>
      <c r="BI11" s="1221">
        <v>45</v>
      </c>
      <c r="BJ11" s="750"/>
      <c r="BK11" s="750"/>
      <c r="BL11" s="750"/>
      <c r="BM11" s="762" t="s">
        <v>750</v>
      </c>
      <c r="BN11" s="763"/>
      <c r="BO11" s="763"/>
      <c r="BP11" s="763"/>
      <c r="BQ11" s="763"/>
      <c r="BR11" s="763"/>
      <c r="BS11" s="763"/>
      <c r="BT11" s="763"/>
      <c r="BU11" s="763"/>
      <c r="BV11" s="763"/>
      <c r="BW11" s="763" t="s">
        <v>237</v>
      </c>
      <c r="BX11" s="763" t="s">
        <v>237</v>
      </c>
      <c r="BY11" s="763"/>
      <c r="BZ11" s="764"/>
      <c r="CA11" s="591">
        <v>1</v>
      </c>
    </row>
    <row r="12" spans="1:79" s="234" customFormat="1" ht="105.75" customHeight="1">
      <c r="A12" s="1237"/>
      <c r="B12" s="1238"/>
      <c r="C12" s="1240"/>
      <c r="D12" s="1235"/>
      <c r="E12" s="580" t="s">
        <v>751</v>
      </c>
      <c r="F12" s="579" t="s">
        <v>745</v>
      </c>
      <c r="G12" s="580"/>
      <c r="H12" s="581">
        <v>65000</v>
      </c>
      <c r="I12" s="580" t="s">
        <v>280</v>
      </c>
      <c r="J12" s="582" t="s">
        <v>746</v>
      </c>
      <c r="K12" s="266"/>
      <c r="L12" s="334"/>
      <c r="M12" s="335"/>
      <c r="N12" s="335"/>
      <c r="O12" s="335"/>
      <c r="P12" s="335"/>
      <c r="Q12" s="335"/>
      <c r="R12" s="335"/>
      <c r="S12" s="335"/>
      <c r="T12" s="341"/>
      <c r="U12" s="584"/>
      <c r="V12" s="578"/>
      <c r="W12" s="585"/>
      <c r="X12" s="586"/>
      <c r="Y12" s="587"/>
      <c r="Z12" s="579">
        <f t="shared" si="0"/>
        <v>0</v>
      </c>
      <c r="AA12" s="588">
        <f t="shared" si="3"/>
        <v>65000</v>
      </c>
      <c r="AB12" s="1231"/>
      <c r="AC12" s="589"/>
      <c r="AD12" s="589"/>
      <c r="AE12" s="589"/>
      <c r="AF12" s="589"/>
      <c r="AG12" s="589"/>
      <c r="AH12" s="589"/>
      <c r="AI12" s="590"/>
      <c r="AJ12" s="584"/>
      <c r="AK12" s="622"/>
      <c r="AL12" s="623"/>
      <c r="AM12" s="624"/>
      <c r="AN12" s="625"/>
      <c r="AO12" s="626"/>
      <c r="AP12" s="627"/>
      <c r="AQ12" s="1253"/>
      <c r="AR12" s="628"/>
      <c r="AS12" s="629"/>
      <c r="AT12" s="629"/>
      <c r="AU12" s="629"/>
      <c r="AV12" s="629"/>
      <c r="AW12" s="629"/>
      <c r="AX12" s="639"/>
      <c r="AY12" s="463"/>
      <c r="AZ12" s="754" t="s">
        <v>438</v>
      </c>
      <c r="BA12" s="750"/>
      <c r="BB12" s="752">
        <v>65000</v>
      </c>
      <c r="BC12" s="752"/>
      <c r="BD12" s="752">
        <f t="shared" si="2"/>
        <v>65000</v>
      </c>
      <c r="BE12" s="751"/>
      <c r="BF12" s="1220"/>
      <c r="BG12" s="1222"/>
      <c r="BH12" s="1222"/>
      <c r="BI12" s="1222"/>
      <c r="BJ12" s="750"/>
      <c r="BK12" s="750"/>
      <c r="BL12" s="750"/>
      <c r="BM12" s="750"/>
      <c r="BN12" s="763"/>
      <c r="BO12" s="763"/>
      <c r="BP12" s="763"/>
      <c r="BQ12" s="763"/>
      <c r="BR12" s="763"/>
      <c r="BS12" s="763"/>
      <c r="BT12" s="763"/>
      <c r="BU12" s="763"/>
      <c r="BV12" s="763"/>
      <c r="BW12" s="763" t="s">
        <v>237</v>
      </c>
      <c r="BX12" s="763" t="s">
        <v>237</v>
      </c>
      <c r="BY12" s="763"/>
      <c r="BZ12" s="764"/>
      <c r="CA12" s="591">
        <v>1</v>
      </c>
    </row>
    <row r="13" spans="1:79" s="234" customFormat="1" ht="53.45" customHeight="1">
      <c r="A13" s="1237"/>
      <c r="B13" s="1238"/>
      <c r="C13" s="1240"/>
      <c r="D13" s="1235"/>
      <c r="E13" s="580" t="s">
        <v>752</v>
      </c>
      <c r="F13" s="579" t="s">
        <v>745</v>
      </c>
      <c r="G13" s="580"/>
      <c r="H13" s="581">
        <v>15000</v>
      </c>
      <c r="I13" s="580" t="s">
        <v>280</v>
      </c>
      <c r="J13" s="582" t="s">
        <v>746</v>
      </c>
      <c r="K13" s="266"/>
      <c r="L13" s="334"/>
      <c r="M13" s="335"/>
      <c r="N13" s="335"/>
      <c r="O13" s="335"/>
      <c r="P13" s="335"/>
      <c r="Q13" s="335"/>
      <c r="R13" s="335"/>
      <c r="S13" s="335"/>
      <c r="T13" s="341"/>
      <c r="U13" s="584"/>
      <c r="V13" s="578"/>
      <c r="W13" s="585"/>
      <c r="X13" s="586"/>
      <c r="Y13" s="587"/>
      <c r="Z13" s="579">
        <f t="shared" si="0"/>
        <v>0</v>
      </c>
      <c r="AA13" s="588">
        <f t="shared" si="3"/>
        <v>15000</v>
      </c>
      <c r="AB13" s="1231"/>
      <c r="AC13" s="589"/>
      <c r="AD13" s="589"/>
      <c r="AE13" s="589"/>
      <c r="AF13" s="589"/>
      <c r="AG13" s="589"/>
      <c r="AH13" s="589"/>
      <c r="AI13" s="590"/>
      <c r="AJ13" s="584"/>
      <c r="AK13" s="622"/>
      <c r="AL13" s="623"/>
      <c r="AM13" s="624"/>
      <c r="AN13" s="625"/>
      <c r="AO13" s="626"/>
      <c r="AP13" s="627"/>
      <c r="AQ13" s="1253"/>
      <c r="AR13" s="628"/>
      <c r="AS13" s="629"/>
      <c r="AT13" s="629"/>
      <c r="AU13" s="629"/>
      <c r="AV13" s="629"/>
      <c r="AW13" s="629"/>
      <c r="AX13" s="639"/>
      <c r="AY13" s="463"/>
      <c r="AZ13" s="754" t="s">
        <v>438</v>
      </c>
      <c r="BA13" s="750"/>
      <c r="BB13" s="752">
        <v>15000</v>
      </c>
      <c r="BC13" s="752"/>
      <c r="BD13" s="752">
        <f t="shared" si="2"/>
        <v>15000</v>
      </c>
      <c r="BE13" s="751"/>
      <c r="BF13" s="1220"/>
      <c r="BG13" s="1222"/>
      <c r="BH13" s="1222"/>
      <c r="BI13" s="1222"/>
      <c r="BJ13" s="750"/>
      <c r="BK13" s="750"/>
      <c r="BL13" s="750"/>
      <c r="BM13" s="750"/>
      <c r="BN13" s="763"/>
      <c r="BO13" s="763"/>
      <c r="BP13" s="763"/>
      <c r="BQ13" s="763"/>
      <c r="BR13" s="763"/>
      <c r="BS13" s="763"/>
      <c r="BT13" s="763"/>
      <c r="BU13" s="763"/>
      <c r="BV13" s="763"/>
      <c r="BW13" s="763" t="s">
        <v>237</v>
      </c>
      <c r="BX13" s="763" t="s">
        <v>237</v>
      </c>
      <c r="BY13" s="763"/>
      <c r="BZ13" s="764"/>
      <c r="CA13" s="591">
        <v>1</v>
      </c>
    </row>
    <row r="14" spans="1:79" s="234" customFormat="1" ht="72.599999999999994" customHeight="1">
      <c r="A14" s="1237"/>
      <c r="B14" s="1238"/>
      <c r="C14" s="1241"/>
      <c r="D14" s="1235"/>
      <c r="E14" s="580" t="s">
        <v>753</v>
      </c>
      <c r="F14" s="579" t="s">
        <v>745</v>
      </c>
      <c r="G14" s="583"/>
      <c r="H14" s="581">
        <v>2650</v>
      </c>
      <c r="I14" s="580" t="s">
        <v>280</v>
      </c>
      <c r="J14" s="582" t="s">
        <v>746</v>
      </c>
      <c r="K14" s="266"/>
      <c r="L14" s="334"/>
      <c r="M14" s="335"/>
      <c r="N14" s="335"/>
      <c r="O14" s="335"/>
      <c r="P14" s="335"/>
      <c r="Q14" s="335"/>
      <c r="R14" s="335"/>
      <c r="S14" s="335"/>
      <c r="T14" s="341"/>
      <c r="U14" s="584"/>
      <c r="V14" s="578"/>
      <c r="W14" s="585"/>
      <c r="X14" s="586"/>
      <c r="Y14" s="587"/>
      <c r="Z14" s="579">
        <f t="shared" si="0"/>
        <v>0</v>
      </c>
      <c r="AA14" s="588">
        <f t="shared" si="3"/>
        <v>2650</v>
      </c>
      <c r="AB14" s="1232"/>
      <c r="AC14" s="589"/>
      <c r="AD14" s="589"/>
      <c r="AE14" s="589"/>
      <c r="AF14" s="589"/>
      <c r="AG14" s="589"/>
      <c r="AH14" s="589"/>
      <c r="AI14" s="590"/>
      <c r="AJ14" s="584"/>
      <c r="AK14" s="622"/>
      <c r="AL14" s="623"/>
      <c r="AM14" s="624"/>
      <c r="AN14" s="625"/>
      <c r="AO14" s="626"/>
      <c r="AP14" s="627"/>
      <c r="AQ14" s="1253"/>
      <c r="AR14" s="628"/>
      <c r="AS14" s="629"/>
      <c r="AT14" s="629"/>
      <c r="AU14" s="629"/>
      <c r="AV14" s="629"/>
      <c r="AW14" s="629"/>
      <c r="AX14" s="639"/>
      <c r="AY14" s="463"/>
      <c r="AZ14" s="754" t="s">
        <v>438</v>
      </c>
      <c r="BA14" s="750"/>
      <c r="BB14" s="752">
        <v>2650</v>
      </c>
      <c r="BC14" s="752"/>
      <c r="BD14" s="752">
        <f t="shared" si="2"/>
        <v>2650</v>
      </c>
      <c r="BE14" s="751"/>
      <c r="BF14" s="1220"/>
      <c r="BG14" s="1223"/>
      <c r="BH14" s="1223"/>
      <c r="BI14" s="1223"/>
      <c r="BJ14" s="750"/>
      <c r="BK14" s="750"/>
      <c r="BL14" s="750"/>
      <c r="BM14" s="750"/>
      <c r="BN14" s="765"/>
      <c r="BO14" s="765"/>
      <c r="BP14" s="765"/>
      <c r="BQ14" s="765"/>
      <c r="BR14" s="765"/>
      <c r="BS14" s="765"/>
      <c r="BT14" s="765"/>
      <c r="BU14" s="765"/>
      <c r="BV14" s="765"/>
      <c r="BW14" s="763" t="s">
        <v>237</v>
      </c>
      <c r="BX14" s="763" t="s">
        <v>237</v>
      </c>
      <c r="BY14" s="765"/>
      <c r="BZ14" s="766"/>
      <c r="CA14" s="591">
        <v>1</v>
      </c>
    </row>
    <row r="15" spans="1:79" s="234" customFormat="1" ht="93.75" customHeight="1">
      <c r="A15" s="1237"/>
      <c r="B15" s="1238"/>
      <c r="C15" s="1242" t="s">
        <v>754</v>
      </c>
      <c r="D15" s="1235" t="s">
        <v>755</v>
      </c>
      <c r="E15" s="580" t="s">
        <v>756</v>
      </c>
      <c r="F15" s="579" t="s">
        <v>745</v>
      </c>
      <c r="G15" s="580"/>
      <c r="H15" s="581">
        <v>9000</v>
      </c>
      <c r="I15" s="580" t="s">
        <v>280</v>
      </c>
      <c r="J15" s="582" t="s">
        <v>746</v>
      </c>
      <c r="K15" s="266"/>
      <c r="L15" s="334"/>
      <c r="M15" s="335"/>
      <c r="N15" s="335"/>
      <c r="O15" s="335"/>
      <c r="P15" s="335"/>
      <c r="Q15" s="335"/>
      <c r="R15" s="335"/>
      <c r="S15" s="335"/>
      <c r="T15" s="341"/>
      <c r="U15" s="584"/>
      <c r="V15" s="578"/>
      <c r="W15" s="579"/>
      <c r="X15" s="592"/>
      <c r="Y15" s="579"/>
      <c r="Z15" s="579">
        <f t="shared" si="0"/>
        <v>0</v>
      </c>
      <c r="AA15" s="588">
        <f t="shared" si="3"/>
        <v>9000</v>
      </c>
      <c r="AB15" s="1230" t="s">
        <v>757</v>
      </c>
      <c r="AC15" s="589"/>
      <c r="AD15" s="589"/>
      <c r="AE15" s="589"/>
      <c r="AF15" s="589"/>
      <c r="AG15" s="589"/>
      <c r="AH15" s="589"/>
      <c r="AI15" s="590"/>
      <c r="AJ15" s="584"/>
      <c r="AK15" s="622"/>
      <c r="AL15" s="626"/>
      <c r="AM15" s="630"/>
      <c r="AN15" s="626"/>
      <c r="AO15" s="626"/>
      <c r="AP15" s="627"/>
      <c r="AQ15" s="1253" t="s">
        <v>758</v>
      </c>
      <c r="AR15" s="628"/>
      <c r="AS15" s="629"/>
      <c r="AT15" s="629"/>
      <c r="AU15" s="629"/>
      <c r="AV15" s="629"/>
      <c r="AW15" s="629"/>
      <c r="AX15" s="639"/>
      <c r="AY15" s="463"/>
      <c r="AZ15" s="754" t="s">
        <v>438</v>
      </c>
      <c r="BA15" s="750"/>
      <c r="BB15" s="752">
        <v>9000</v>
      </c>
      <c r="BC15" s="752"/>
      <c r="BD15" s="752">
        <f t="shared" si="2"/>
        <v>9000</v>
      </c>
      <c r="BE15" s="751"/>
      <c r="BF15" s="1214" t="s">
        <v>759</v>
      </c>
      <c r="BG15" s="1224" t="s">
        <v>760</v>
      </c>
      <c r="BH15" s="750"/>
      <c r="BI15" s="750"/>
      <c r="BJ15" s="750"/>
      <c r="BK15" s="750"/>
      <c r="BL15" s="750"/>
      <c r="BM15" s="750"/>
      <c r="BN15" s="763"/>
      <c r="BO15" s="763"/>
      <c r="BP15" s="763"/>
      <c r="BQ15" s="763"/>
      <c r="BR15" s="763"/>
      <c r="BS15" s="763"/>
      <c r="BT15" s="763"/>
      <c r="BU15" s="763"/>
      <c r="BV15" s="763"/>
      <c r="BW15" s="763" t="s">
        <v>237</v>
      </c>
      <c r="BX15" s="763" t="s">
        <v>237</v>
      </c>
      <c r="BY15" s="763"/>
      <c r="BZ15" s="764"/>
      <c r="CA15" s="591">
        <v>1</v>
      </c>
    </row>
    <row r="16" spans="1:79" s="234" customFormat="1" ht="57" customHeight="1">
      <c r="A16" s="1237"/>
      <c r="B16" s="1238"/>
      <c r="C16" s="1243"/>
      <c r="D16" s="1235"/>
      <c r="E16" s="580" t="s">
        <v>761</v>
      </c>
      <c r="F16" s="579" t="s">
        <v>745</v>
      </c>
      <c r="G16" s="580"/>
      <c r="H16" s="581">
        <v>10000</v>
      </c>
      <c r="I16" s="580" t="s">
        <v>280</v>
      </c>
      <c r="J16" s="582" t="s">
        <v>746</v>
      </c>
      <c r="K16" s="266"/>
      <c r="L16" s="334"/>
      <c r="M16" s="335"/>
      <c r="N16" s="335"/>
      <c r="O16" s="335"/>
      <c r="P16" s="335"/>
      <c r="Q16" s="335"/>
      <c r="R16" s="335"/>
      <c r="S16" s="335"/>
      <c r="T16" s="341"/>
      <c r="U16" s="584"/>
      <c r="V16" s="578"/>
      <c r="W16" s="579"/>
      <c r="X16" s="579"/>
      <c r="Y16" s="579"/>
      <c r="Z16" s="579">
        <f t="shared" si="0"/>
        <v>0</v>
      </c>
      <c r="AA16" s="588">
        <f t="shared" si="3"/>
        <v>10000</v>
      </c>
      <c r="AB16" s="1231"/>
      <c r="AC16" s="589"/>
      <c r="AD16" s="589"/>
      <c r="AE16" s="589"/>
      <c r="AF16" s="589"/>
      <c r="AG16" s="589"/>
      <c r="AH16" s="589"/>
      <c r="AI16" s="590"/>
      <c r="AJ16" s="584"/>
      <c r="AK16" s="622"/>
      <c r="AL16" s="626"/>
      <c r="AM16" s="626"/>
      <c r="AN16" s="626"/>
      <c r="AO16" s="626"/>
      <c r="AP16" s="627"/>
      <c r="AQ16" s="1253"/>
      <c r="AR16" s="628"/>
      <c r="AS16" s="629"/>
      <c r="AT16" s="629"/>
      <c r="AU16" s="629"/>
      <c r="AV16" s="629"/>
      <c r="AW16" s="629"/>
      <c r="AX16" s="639"/>
      <c r="AY16" s="463"/>
      <c r="AZ16" s="754" t="s">
        <v>438</v>
      </c>
      <c r="BA16" s="750"/>
      <c r="BB16" s="752">
        <v>5250</v>
      </c>
      <c r="BC16" s="752">
        <v>4750</v>
      </c>
      <c r="BD16" s="752">
        <f t="shared" si="2"/>
        <v>10000</v>
      </c>
      <c r="BE16" s="751"/>
      <c r="BF16" s="1214"/>
      <c r="BG16" s="1225"/>
      <c r="BH16" s="750"/>
      <c r="BI16" s="750"/>
      <c r="BJ16" s="750"/>
      <c r="BK16" s="750"/>
      <c r="BL16" s="750"/>
      <c r="BM16" s="750"/>
      <c r="BN16" s="763"/>
      <c r="BO16" s="763"/>
      <c r="BP16" s="763"/>
      <c r="BQ16" s="763"/>
      <c r="BR16" s="763"/>
      <c r="BS16" s="763"/>
      <c r="BT16" s="763"/>
      <c r="BU16" s="763"/>
      <c r="BV16" s="763"/>
      <c r="BW16" s="763" t="s">
        <v>237</v>
      </c>
      <c r="BX16" s="763" t="s">
        <v>237</v>
      </c>
      <c r="BY16" s="763"/>
      <c r="BZ16" s="764"/>
      <c r="CA16" s="591">
        <v>1</v>
      </c>
    </row>
    <row r="17" spans="1:79" s="234" customFormat="1" ht="84.75" customHeight="1">
      <c r="A17" s="1237"/>
      <c r="B17" s="1238"/>
      <c r="C17" s="1244"/>
      <c r="D17" s="1235"/>
      <c r="E17" s="580" t="s">
        <v>762</v>
      </c>
      <c r="F17" s="579" t="s">
        <v>745</v>
      </c>
      <c r="G17" s="580"/>
      <c r="H17" s="581">
        <v>8000</v>
      </c>
      <c r="I17" s="580" t="s">
        <v>280</v>
      </c>
      <c r="J17" s="582" t="s">
        <v>746</v>
      </c>
      <c r="K17" s="266"/>
      <c r="L17" s="334"/>
      <c r="M17" s="335"/>
      <c r="N17" s="335"/>
      <c r="O17" s="335"/>
      <c r="P17" s="335"/>
      <c r="Q17" s="335"/>
      <c r="R17" s="335"/>
      <c r="S17" s="335"/>
      <c r="T17" s="341"/>
      <c r="U17" s="584"/>
      <c r="V17" s="578"/>
      <c r="W17" s="593"/>
      <c r="X17" s="579"/>
      <c r="Y17" s="579"/>
      <c r="Z17" s="579">
        <f t="shared" si="0"/>
        <v>0</v>
      </c>
      <c r="AA17" s="588">
        <f t="shared" si="3"/>
        <v>8000</v>
      </c>
      <c r="AB17" s="1232"/>
      <c r="AC17" s="589"/>
      <c r="AD17" s="589"/>
      <c r="AE17" s="589"/>
      <c r="AF17" s="589"/>
      <c r="AG17" s="589"/>
      <c r="AH17" s="589"/>
      <c r="AI17" s="590"/>
      <c r="AJ17" s="584"/>
      <c r="AK17" s="622"/>
      <c r="AL17" s="631"/>
      <c r="AM17" s="626"/>
      <c r="AN17" s="626"/>
      <c r="AO17" s="626"/>
      <c r="AP17" s="627"/>
      <c r="AQ17" s="1253"/>
      <c r="AR17" s="628"/>
      <c r="AS17" s="629"/>
      <c r="AT17" s="629"/>
      <c r="AU17" s="629"/>
      <c r="AV17" s="629"/>
      <c r="AW17" s="629"/>
      <c r="AX17" s="639"/>
      <c r="AY17" s="463"/>
      <c r="AZ17" s="831" t="s">
        <v>432</v>
      </c>
      <c r="BA17" s="832"/>
      <c r="BB17" s="833"/>
      <c r="BC17" s="833">
        <v>8000</v>
      </c>
      <c r="BD17" s="833">
        <f t="shared" si="2"/>
        <v>8000</v>
      </c>
      <c r="BE17" s="830"/>
      <c r="BF17" s="1214"/>
      <c r="BG17" s="1226"/>
      <c r="BH17" s="750"/>
      <c r="BI17" s="750"/>
      <c r="BJ17" s="750"/>
      <c r="BK17" s="750"/>
      <c r="BL17" s="750"/>
      <c r="BM17" s="750"/>
      <c r="BN17" s="763"/>
      <c r="BO17" s="763"/>
      <c r="BP17" s="763"/>
      <c r="BQ17" s="763"/>
      <c r="BR17" s="763"/>
      <c r="BS17" s="763"/>
      <c r="BT17" s="763"/>
      <c r="BU17" s="763"/>
      <c r="BV17" s="763"/>
      <c r="BW17" s="763" t="s">
        <v>237</v>
      </c>
      <c r="BX17" s="763" t="s">
        <v>237</v>
      </c>
      <c r="BY17" s="763"/>
      <c r="BZ17" s="764"/>
      <c r="CA17" s="591">
        <v>1</v>
      </c>
    </row>
    <row r="18" spans="1:79" s="232" customFormat="1" ht="123.95">
      <c r="A18" s="1093" t="s">
        <v>264</v>
      </c>
      <c r="B18" s="1094" t="s">
        <v>265</v>
      </c>
      <c r="C18" s="1233" t="s">
        <v>763</v>
      </c>
      <c r="D18" s="216" t="s">
        <v>266</v>
      </c>
      <c r="E18" s="216" t="s">
        <v>267</v>
      </c>
      <c r="F18" s="202" t="s">
        <v>240</v>
      </c>
      <c r="G18" s="203"/>
      <c r="H18" s="212">
        <v>5000</v>
      </c>
      <c r="I18" s="202" t="s">
        <v>268</v>
      </c>
      <c r="J18" s="256" t="s">
        <v>269</v>
      </c>
      <c r="K18" s="266"/>
      <c r="L18" s="334" t="s">
        <v>438</v>
      </c>
      <c r="M18" s="474" t="s">
        <v>764</v>
      </c>
      <c r="N18" s="335"/>
      <c r="O18" s="335"/>
      <c r="P18" s="335"/>
      <c r="Q18" s="335"/>
      <c r="R18" s="335"/>
      <c r="S18" s="335"/>
      <c r="T18" s="341"/>
      <c r="U18" s="462"/>
      <c r="V18" s="471" t="s">
        <v>438</v>
      </c>
      <c r="W18" s="562"/>
      <c r="X18" s="472"/>
      <c r="Y18" s="335"/>
      <c r="Z18" s="335">
        <f t="shared" si="0"/>
        <v>0</v>
      </c>
      <c r="AA18" s="557">
        <f t="shared" si="3"/>
        <v>5000</v>
      </c>
      <c r="AB18" s="686" t="s">
        <v>765</v>
      </c>
      <c r="AC18" s="561"/>
      <c r="AD18" s="561"/>
      <c r="AE18" s="561"/>
      <c r="AF18" s="561"/>
      <c r="AG18" s="561"/>
      <c r="AH18" s="561"/>
      <c r="AI18" s="568"/>
      <c r="AJ18" s="462"/>
      <c r="AK18" s="334" t="s">
        <v>438</v>
      </c>
      <c r="AL18" s="562"/>
      <c r="AM18" s="472"/>
      <c r="AN18" s="335"/>
      <c r="AO18" s="335"/>
      <c r="AP18" s="602"/>
      <c r="AQ18" s="632" t="s">
        <v>765</v>
      </c>
      <c r="AR18" s="620"/>
      <c r="AS18" s="561"/>
      <c r="AT18" s="561"/>
      <c r="AU18" s="561"/>
      <c r="AV18" s="561"/>
      <c r="AW18" s="561"/>
      <c r="AX18" s="568"/>
      <c r="AY18" s="462"/>
      <c r="AZ18" s="754"/>
      <c r="BA18" s="750"/>
      <c r="BB18" s="752"/>
      <c r="BC18" s="752"/>
      <c r="BD18" s="752">
        <f t="shared" si="2"/>
        <v>0</v>
      </c>
      <c r="BE18" s="751"/>
      <c r="BF18" s="1215"/>
      <c r="BG18" s="750"/>
      <c r="BH18" s="750"/>
      <c r="BI18" s="750"/>
      <c r="BJ18" s="750"/>
      <c r="BK18" s="750"/>
      <c r="BL18" s="750"/>
      <c r="BM18" s="750"/>
      <c r="BN18" s="760"/>
      <c r="BO18" s="760"/>
      <c r="BP18" s="760"/>
      <c r="BQ18" s="760"/>
      <c r="BR18" s="760"/>
      <c r="BS18" s="758"/>
      <c r="BT18" s="758"/>
      <c r="BU18" s="758" t="s">
        <v>237</v>
      </c>
      <c r="BV18" s="767" t="s">
        <v>237</v>
      </c>
      <c r="BW18" s="767"/>
      <c r="BX18" s="760"/>
      <c r="BY18" s="760"/>
      <c r="BZ18" s="759" t="s">
        <v>272</v>
      </c>
      <c r="CA18" s="393">
        <v>1</v>
      </c>
    </row>
    <row r="19" spans="1:79" s="232" customFormat="1" ht="237.75" customHeight="1">
      <c r="A19" s="1093"/>
      <c r="B19" s="1094"/>
      <c r="C19" s="1233"/>
      <c r="D19" s="216" t="s">
        <v>273</v>
      </c>
      <c r="E19" s="216" t="s">
        <v>766</v>
      </c>
      <c r="F19" s="202" t="s">
        <v>240</v>
      </c>
      <c r="G19" s="203"/>
      <c r="H19" s="212">
        <v>44777.78</v>
      </c>
      <c r="I19" s="202" t="s">
        <v>268</v>
      </c>
      <c r="J19" s="256" t="s">
        <v>232</v>
      </c>
      <c r="K19" s="266"/>
      <c r="L19" s="334" t="s">
        <v>438</v>
      </c>
      <c r="M19" s="475" t="s">
        <v>767</v>
      </c>
      <c r="N19" s="335" t="s">
        <v>768</v>
      </c>
      <c r="O19" s="335" t="s">
        <v>769</v>
      </c>
      <c r="P19" s="335" t="s">
        <v>770</v>
      </c>
      <c r="Q19" s="335"/>
      <c r="R19" s="335"/>
      <c r="S19" s="335"/>
      <c r="T19" s="341"/>
      <c r="U19" s="462"/>
      <c r="V19" s="471" t="s">
        <v>438</v>
      </c>
      <c r="W19" s="562">
        <f>62168.08</f>
        <v>62168.08</v>
      </c>
      <c r="X19" s="472"/>
      <c r="Y19" s="335"/>
      <c r="Z19" s="335">
        <f t="shared" si="0"/>
        <v>62168.08</v>
      </c>
      <c r="AA19" s="557">
        <f t="shared" si="3"/>
        <v>-17390.300000000003</v>
      </c>
      <c r="AB19" s="687" t="s">
        <v>771</v>
      </c>
      <c r="AC19" s="335" t="s">
        <v>768</v>
      </c>
      <c r="AD19" s="335" t="s">
        <v>769</v>
      </c>
      <c r="AE19" s="335" t="s">
        <v>770</v>
      </c>
      <c r="AF19" s="561"/>
      <c r="AG19" s="561"/>
      <c r="AH19" s="561"/>
      <c r="AI19" s="568"/>
      <c r="AJ19" s="462"/>
      <c r="AK19" s="334" t="s">
        <v>438</v>
      </c>
      <c r="AL19" s="562">
        <f>62168.08</f>
        <v>62168.08</v>
      </c>
      <c r="AM19" s="472"/>
      <c r="AN19" s="335"/>
      <c r="AO19" s="335">
        <f t="shared" ref="AO19:AO20" si="5">SUM(AL19:AN19)</f>
        <v>62168.08</v>
      </c>
      <c r="AP19" s="602"/>
      <c r="AQ19" s="621" t="s">
        <v>772</v>
      </c>
      <c r="AR19" s="472"/>
      <c r="AS19" s="335"/>
      <c r="AT19" s="335"/>
      <c r="AU19" s="561"/>
      <c r="AV19" s="561"/>
      <c r="AW19" s="561"/>
      <c r="AX19" s="568"/>
      <c r="AY19" s="462"/>
      <c r="AZ19" s="754"/>
      <c r="BA19" s="750"/>
      <c r="BB19" s="752"/>
      <c r="BC19" s="752"/>
      <c r="BD19" s="752">
        <f t="shared" si="2"/>
        <v>0</v>
      </c>
      <c r="BE19" s="751"/>
      <c r="BF19" s="1215"/>
      <c r="BG19" s="750"/>
      <c r="BH19" s="750"/>
      <c r="BI19" s="750"/>
      <c r="BJ19" s="750"/>
      <c r="BK19" s="750"/>
      <c r="BL19" s="750"/>
      <c r="BM19" s="750"/>
      <c r="BN19" s="760"/>
      <c r="BO19" s="760"/>
      <c r="BP19" s="760"/>
      <c r="BQ19" s="760"/>
      <c r="BR19" s="760"/>
      <c r="BS19" s="758"/>
      <c r="BT19" s="758"/>
      <c r="BU19" s="758" t="s">
        <v>237</v>
      </c>
      <c r="BV19" s="767" t="s">
        <v>237</v>
      </c>
      <c r="BW19" s="767" t="s">
        <v>237</v>
      </c>
      <c r="BX19" s="760"/>
      <c r="BY19" s="760"/>
      <c r="BZ19" s="759"/>
      <c r="CA19" s="393">
        <v>1</v>
      </c>
    </row>
    <row r="20" spans="1:79" s="232" customFormat="1" ht="87" customHeight="1">
      <c r="A20" s="1083" t="s">
        <v>276</v>
      </c>
      <c r="B20" s="235" t="s">
        <v>277</v>
      </c>
      <c r="C20" s="388"/>
      <c r="D20" s="216" t="s">
        <v>773</v>
      </c>
      <c r="E20" s="204" t="s">
        <v>774</v>
      </c>
      <c r="F20" s="202" t="s">
        <v>240</v>
      </c>
      <c r="G20" s="203"/>
      <c r="H20" s="206">
        <v>15000</v>
      </c>
      <c r="I20" s="202" t="s">
        <v>280</v>
      </c>
      <c r="J20" s="255" t="s">
        <v>252</v>
      </c>
      <c r="K20" s="266"/>
      <c r="L20" s="334" t="s">
        <v>432</v>
      </c>
      <c r="M20" s="474" t="s">
        <v>775</v>
      </c>
      <c r="N20" s="335"/>
      <c r="O20" s="335">
        <v>1</v>
      </c>
      <c r="P20" s="335"/>
      <c r="Q20" s="335"/>
      <c r="R20" s="335"/>
      <c r="S20" s="335"/>
      <c r="T20" s="341"/>
      <c r="U20" s="462"/>
      <c r="V20" s="334" t="s">
        <v>438</v>
      </c>
      <c r="W20" s="473">
        <f>13607</f>
        <v>13607</v>
      </c>
      <c r="X20" s="335">
        <f>2524+63.56+18.36+3072.03</f>
        <v>5677.9500000000007</v>
      </c>
      <c r="Y20" s="335"/>
      <c r="Z20" s="335">
        <f t="shared" si="0"/>
        <v>19284.95</v>
      </c>
      <c r="AA20" s="557">
        <f t="shared" si="3"/>
        <v>-4284.9500000000007</v>
      </c>
      <c r="AB20" s="687" t="s">
        <v>776</v>
      </c>
      <c r="AC20" s="561"/>
      <c r="AD20" s="561">
        <v>1</v>
      </c>
      <c r="AE20" s="561"/>
      <c r="AF20" s="561"/>
      <c r="AG20" s="561"/>
      <c r="AH20" s="561"/>
      <c r="AI20" s="568"/>
      <c r="AJ20" s="462"/>
      <c r="AK20" s="334" t="s">
        <v>438</v>
      </c>
      <c r="AL20" s="473">
        <f>13607</f>
        <v>13607</v>
      </c>
      <c r="AM20" s="335">
        <f>2524+63.56+18.36+3072.03</f>
        <v>5677.9500000000007</v>
      </c>
      <c r="AN20" s="335"/>
      <c r="AO20" s="335">
        <f t="shared" si="5"/>
        <v>19284.95</v>
      </c>
      <c r="AP20" s="602"/>
      <c r="AQ20" s="621" t="s">
        <v>777</v>
      </c>
      <c r="AR20" s="620"/>
      <c r="AS20" s="561"/>
      <c r="AT20" s="561"/>
      <c r="AU20" s="561"/>
      <c r="AV20" s="561"/>
      <c r="AW20" s="561"/>
      <c r="AX20" s="568"/>
      <c r="AY20" s="462"/>
      <c r="AZ20" s="754"/>
      <c r="BA20" s="750"/>
      <c r="BB20" s="752"/>
      <c r="BC20" s="752"/>
      <c r="BD20" s="752">
        <f t="shared" si="2"/>
        <v>0</v>
      </c>
      <c r="BE20" s="751"/>
      <c r="BF20" s="755"/>
      <c r="BG20" s="750"/>
      <c r="BH20" s="750"/>
      <c r="BI20" s="750"/>
      <c r="BJ20" s="750"/>
      <c r="BK20" s="750"/>
      <c r="BL20" s="750"/>
      <c r="BM20" s="750"/>
      <c r="BN20" s="756"/>
      <c r="BO20" s="756"/>
      <c r="BP20" s="756"/>
      <c r="BQ20" s="756"/>
      <c r="BR20" s="756"/>
      <c r="BS20" s="757"/>
      <c r="BT20" s="750"/>
      <c r="BU20" s="750"/>
      <c r="BV20" s="757" t="s">
        <v>237</v>
      </c>
      <c r="BW20" s="757" t="s">
        <v>237</v>
      </c>
      <c r="BX20" s="760"/>
      <c r="BY20" s="760"/>
      <c r="BZ20" s="759"/>
      <c r="CA20" s="393">
        <v>1</v>
      </c>
    </row>
    <row r="21" spans="1:79" s="232" customFormat="1" ht="80.099999999999994" customHeight="1">
      <c r="A21" s="1083"/>
      <c r="B21" s="235" t="s">
        <v>277</v>
      </c>
      <c r="C21" s="388"/>
      <c r="D21" s="223"/>
      <c r="E21" s="223"/>
      <c r="F21" s="224"/>
      <c r="G21" s="223"/>
      <c r="H21" s="383"/>
      <c r="I21" s="223"/>
      <c r="J21" s="257"/>
      <c r="K21" s="267"/>
      <c r="L21" s="334"/>
      <c r="M21" s="336"/>
      <c r="N21" s="336"/>
      <c r="O21" s="336"/>
      <c r="P21" s="336"/>
      <c r="Q21" s="336"/>
      <c r="R21" s="336"/>
      <c r="S21" s="336"/>
      <c r="T21" s="342"/>
      <c r="U21" s="462"/>
      <c r="V21" s="334"/>
      <c r="W21" s="335"/>
      <c r="X21" s="335"/>
      <c r="Y21" s="335"/>
      <c r="Z21" s="335">
        <f t="shared" si="0"/>
        <v>0</v>
      </c>
      <c r="AA21" s="557">
        <f t="shared" si="3"/>
        <v>0</v>
      </c>
      <c r="AB21" s="561"/>
      <c r="AC21" s="561"/>
      <c r="AD21" s="561"/>
      <c r="AE21" s="561"/>
      <c r="AF21" s="561"/>
      <c r="AG21" s="561"/>
      <c r="AH21" s="561"/>
      <c r="AI21" s="568"/>
      <c r="AJ21" s="462"/>
      <c r="AK21" s="334"/>
      <c r="AL21" s="335"/>
      <c r="AM21" s="335"/>
      <c r="AN21" s="335"/>
      <c r="AO21" s="335">
        <f t="shared" ref="AO21" si="6">SUM(AL21:AN21)</f>
        <v>0</v>
      </c>
      <c r="AP21" s="602"/>
      <c r="AQ21" s="632"/>
      <c r="AR21" s="620"/>
      <c r="AS21" s="561"/>
      <c r="AT21" s="561"/>
      <c r="AU21" s="561"/>
      <c r="AV21" s="561"/>
      <c r="AW21" s="561"/>
      <c r="AX21" s="568"/>
      <c r="AY21" s="462"/>
      <c r="AZ21" s="754"/>
      <c r="BA21" s="750"/>
      <c r="BB21" s="752"/>
      <c r="BC21" s="752"/>
      <c r="BD21" s="752">
        <f t="shared" si="2"/>
        <v>0</v>
      </c>
      <c r="BE21" s="753"/>
      <c r="BF21" s="750"/>
      <c r="BG21" s="750"/>
      <c r="BH21" s="750"/>
      <c r="BI21" s="750"/>
      <c r="BJ21" s="750"/>
      <c r="BK21" s="750"/>
      <c r="BL21" s="750"/>
      <c r="BM21" s="750"/>
      <c r="BN21" s="768"/>
      <c r="BO21" s="760"/>
      <c r="BP21" s="760"/>
      <c r="BQ21" s="760"/>
      <c r="BR21" s="760"/>
      <c r="BS21" s="758"/>
      <c r="BT21" s="758"/>
      <c r="BU21" s="758"/>
      <c r="BV21" s="760"/>
      <c r="BW21" s="760"/>
      <c r="BX21" s="760"/>
      <c r="BY21" s="756"/>
      <c r="BZ21" s="759"/>
      <c r="CA21" s="393">
        <v>1</v>
      </c>
    </row>
    <row r="22" spans="1:79" s="232" customFormat="1" ht="54.95" customHeight="1">
      <c r="A22" s="1083"/>
      <c r="B22" s="235" t="s">
        <v>277</v>
      </c>
      <c r="C22" s="388"/>
      <c r="D22" s="216"/>
      <c r="E22" s="216"/>
      <c r="F22" s="202"/>
      <c r="G22" s="203"/>
      <c r="H22" s="212">
        <v>0</v>
      </c>
      <c r="I22" s="202"/>
      <c r="J22" s="256"/>
      <c r="K22" s="266"/>
      <c r="L22" s="334"/>
      <c r="M22" s="335"/>
      <c r="N22" s="335"/>
      <c r="O22" s="335"/>
      <c r="P22" s="335"/>
      <c r="Q22" s="335"/>
      <c r="R22" s="335"/>
      <c r="S22" s="335"/>
      <c r="T22" s="341"/>
      <c r="U22" s="462"/>
      <c r="V22" s="334"/>
      <c r="W22" s="335"/>
      <c r="X22" s="335"/>
      <c r="Y22" s="335"/>
      <c r="Z22" s="335">
        <f t="shared" si="0"/>
        <v>0</v>
      </c>
      <c r="AA22" s="557">
        <f t="shared" si="3"/>
        <v>0</v>
      </c>
      <c r="AB22" s="561"/>
      <c r="AC22" s="561"/>
      <c r="AD22" s="561"/>
      <c r="AE22" s="561"/>
      <c r="AF22" s="561"/>
      <c r="AG22" s="561"/>
      <c r="AH22" s="561"/>
      <c r="AI22" s="568"/>
      <c r="AJ22" s="462"/>
      <c r="AK22" s="334"/>
      <c r="AL22" s="633"/>
      <c r="AM22" s="633"/>
      <c r="AN22" s="633"/>
      <c r="AO22" s="633"/>
      <c r="AP22" s="634"/>
      <c r="AQ22" s="632"/>
      <c r="AR22" s="620"/>
      <c r="AS22" s="561"/>
      <c r="AT22" s="561"/>
      <c r="AU22" s="561"/>
      <c r="AV22" s="561"/>
      <c r="AW22" s="561"/>
      <c r="AX22" s="568"/>
      <c r="AY22" s="462"/>
      <c r="AZ22" s="754"/>
      <c r="BA22" s="750"/>
      <c r="BB22" s="752"/>
      <c r="BC22" s="752"/>
      <c r="BD22" s="752">
        <f t="shared" si="2"/>
        <v>0</v>
      </c>
      <c r="BE22" s="753"/>
      <c r="BF22" s="750"/>
      <c r="BG22" s="750"/>
      <c r="BH22" s="750"/>
      <c r="BI22" s="750"/>
      <c r="BJ22" s="750"/>
      <c r="BK22" s="750"/>
      <c r="BL22" s="750"/>
      <c r="BM22" s="750"/>
      <c r="BN22" s="760"/>
      <c r="BO22" s="760"/>
      <c r="BP22" s="760"/>
      <c r="BQ22" s="760"/>
      <c r="BR22" s="760"/>
      <c r="BS22" s="758"/>
      <c r="BT22" s="758"/>
      <c r="BU22" s="758"/>
      <c r="BV22" s="760"/>
      <c r="BW22" s="760"/>
      <c r="BX22" s="760"/>
      <c r="BY22" s="760"/>
      <c r="BZ22" s="759"/>
      <c r="CA22" s="393">
        <v>1</v>
      </c>
    </row>
    <row r="23" spans="1:79" s="232" customFormat="1" ht="24" customHeight="1">
      <c r="A23" s="1087" t="s">
        <v>286</v>
      </c>
      <c r="B23" s="235" t="s">
        <v>277</v>
      </c>
      <c r="C23" s="388"/>
      <c r="D23" s="216"/>
      <c r="E23" s="216" t="s">
        <v>287</v>
      </c>
      <c r="F23" s="202"/>
      <c r="G23" s="203"/>
      <c r="H23" s="212">
        <v>23000</v>
      </c>
      <c r="I23" s="202"/>
      <c r="J23" s="256"/>
      <c r="K23" s="266"/>
      <c r="L23" s="334"/>
      <c r="M23" s="335"/>
      <c r="N23" s="335"/>
      <c r="O23" s="335"/>
      <c r="P23" s="335"/>
      <c r="Q23" s="335"/>
      <c r="R23" s="335"/>
      <c r="S23" s="335"/>
      <c r="T23" s="341"/>
      <c r="U23" s="462"/>
      <c r="V23" s="334"/>
      <c r="W23" s="335">
        <v>8062.36</v>
      </c>
      <c r="X23" s="335"/>
      <c r="Y23" s="335"/>
      <c r="Z23" s="335">
        <f t="shared" si="0"/>
        <v>8062.36</v>
      </c>
      <c r="AA23" s="557">
        <f t="shared" si="3"/>
        <v>14937.64</v>
      </c>
      <c r="AB23" s="561"/>
      <c r="AC23" s="561"/>
      <c r="AD23" s="561"/>
      <c r="AE23" s="561"/>
      <c r="AF23" s="561"/>
      <c r="AG23" s="561"/>
      <c r="AH23" s="561"/>
      <c r="AI23" s="568"/>
      <c r="AJ23" s="462"/>
      <c r="AK23" s="334"/>
      <c r="AL23" s="335">
        <v>8062.36</v>
      </c>
      <c r="AM23" s="335"/>
      <c r="AN23" s="335"/>
      <c r="AO23" s="335">
        <f t="shared" ref="AO23" si="7">SUM(AL23:AN23)</f>
        <v>8062.36</v>
      </c>
      <c r="AP23" s="602"/>
      <c r="AQ23" s="632"/>
      <c r="AR23" s="620"/>
      <c r="AS23" s="561"/>
      <c r="AT23" s="561"/>
      <c r="AU23" s="561"/>
      <c r="AV23" s="561"/>
      <c r="AW23" s="561"/>
      <c r="AX23" s="568"/>
      <c r="AY23" s="462"/>
      <c r="AZ23" s="754"/>
      <c r="BA23" s="750"/>
      <c r="BB23" s="752"/>
      <c r="BC23" s="752"/>
      <c r="BD23" s="752">
        <f t="shared" si="2"/>
        <v>0</v>
      </c>
      <c r="BE23" s="753"/>
      <c r="BF23" s="750"/>
      <c r="BG23" s="750"/>
      <c r="BH23" s="750"/>
      <c r="BI23" s="750"/>
      <c r="BJ23" s="750"/>
      <c r="BK23" s="750"/>
      <c r="BL23" s="750"/>
      <c r="BM23" s="750"/>
      <c r="BN23" s="760"/>
      <c r="BO23" s="760"/>
      <c r="BP23" s="760"/>
      <c r="BQ23" s="760"/>
      <c r="BR23" s="760"/>
      <c r="BS23" s="758"/>
      <c r="BT23" s="758"/>
      <c r="BU23" s="758"/>
      <c r="BV23" s="760"/>
      <c r="BW23" s="760"/>
      <c r="BX23" s="760"/>
      <c r="BY23" s="760"/>
      <c r="BZ23" s="759"/>
      <c r="CA23" s="393">
        <v>1</v>
      </c>
    </row>
    <row r="24" spans="1:79" s="232" customFormat="1" ht="24" customHeight="1">
      <c r="A24" s="1087"/>
      <c r="B24" s="235" t="s">
        <v>277</v>
      </c>
      <c r="C24" s="388"/>
      <c r="D24" s="216"/>
      <c r="E24" s="485" t="s">
        <v>778</v>
      </c>
      <c r="F24" s="486"/>
      <c r="G24" s="487"/>
      <c r="H24" s="488">
        <v>262777.78000000003</v>
      </c>
      <c r="I24" s="202"/>
      <c r="J24" s="256"/>
      <c r="K24" s="266"/>
      <c r="L24" s="334"/>
      <c r="M24" s="335"/>
      <c r="N24" s="335"/>
      <c r="O24" s="335"/>
      <c r="P24" s="335"/>
      <c r="Q24" s="335"/>
      <c r="R24" s="335"/>
      <c r="S24" s="335"/>
      <c r="T24" s="341"/>
      <c r="U24" s="462"/>
      <c r="V24" s="334"/>
      <c r="W24" s="335"/>
      <c r="X24" s="335"/>
      <c r="Y24" s="335"/>
      <c r="Z24" s="335">
        <f>SUM(W24:Y24)</f>
        <v>0</v>
      </c>
      <c r="AA24" s="557">
        <f t="shared" si="3"/>
        <v>262777.78000000003</v>
      </c>
      <c r="AB24" s="561"/>
      <c r="AC24" s="561"/>
      <c r="AD24" s="561"/>
      <c r="AE24" s="561"/>
      <c r="AF24" s="561"/>
      <c r="AG24" s="561"/>
      <c r="AH24" s="561"/>
      <c r="AI24" s="568"/>
      <c r="AJ24" s="462"/>
      <c r="AK24" s="334"/>
      <c r="AL24" s="335"/>
      <c r="AM24" s="335"/>
      <c r="AN24" s="335"/>
      <c r="AO24" s="335">
        <f t="shared" ref="AO24:AO32" si="8">SUM(AL24:AN24)</f>
        <v>0</v>
      </c>
      <c r="AP24" s="602"/>
      <c r="AQ24" s="632"/>
      <c r="AR24" s="620"/>
      <c r="AS24" s="561"/>
      <c r="AT24" s="561"/>
      <c r="AU24" s="561"/>
      <c r="AV24" s="561"/>
      <c r="AW24" s="561"/>
      <c r="AX24" s="568"/>
      <c r="AY24" s="462"/>
      <c r="AZ24" s="754"/>
      <c r="BA24" s="750"/>
      <c r="BB24" s="752"/>
      <c r="BC24" s="752"/>
      <c r="BD24" s="752">
        <f t="shared" si="2"/>
        <v>0</v>
      </c>
      <c r="BE24" s="753"/>
      <c r="BF24" s="750"/>
      <c r="BG24" s="750"/>
      <c r="BH24" s="750"/>
      <c r="BI24" s="750"/>
      <c r="BJ24" s="750"/>
      <c r="BK24" s="750"/>
      <c r="BL24" s="750"/>
      <c r="BM24" s="750"/>
      <c r="BN24" s="760"/>
      <c r="BO24" s="760"/>
      <c r="BP24" s="760"/>
      <c r="BQ24" s="760"/>
      <c r="BR24" s="760"/>
      <c r="BS24" s="758"/>
      <c r="BT24" s="758"/>
      <c r="BU24" s="758"/>
      <c r="BV24" s="760"/>
      <c r="BW24" s="760"/>
      <c r="BX24" s="760"/>
      <c r="BY24" s="760"/>
      <c r="BZ24" s="759"/>
      <c r="CA24" s="393">
        <v>1</v>
      </c>
    </row>
    <row r="25" spans="1:79" s="232" customFormat="1" ht="24" customHeight="1">
      <c r="A25" s="1087"/>
      <c r="B25" s="235" t="s">
        <v>277</v>
      </c>
      <c r="C25" s="388"/>
      <c r="D25" s="216"/>
      <c r="E25" s="216" t="s">
        <v>288</v>
      </c>
      <c r="F25" s="202"/>
      <c r="G25" s="203"/>
      <c r="H25" s="212">
        <v>15000</v>
      </c>
      <c r="I25" s="202"/>
      <c r="J25" s="256"/>
      <c r="K25" s="266"/>
      <c r="L25" s="477"/>
      <c r="M25" s="478"/>
      <c r="N25" s="478"/>
      <c r="O25" s="478"/>
      <c r="P25" s="478"/>
      <c r="Q25" s="478"/>
      <c r="R25" s="478"/>
      <c r="S25" s="478"/>
      <c r="T25" s="479"/>
      <c r="U25" s="462"/>
      <c r="V25" s="477"/>
      <c r="W25" s="335"/>
      <c r="X25" s="335"/>
      <c r="Y25" s="335"/>
      <c r="Z25" s="335">
        <f t="shared" si="0"/>
        <v>0</v>
      </c>
      <c r="AA25" s="557">
        <f t="shared" si="3"/>
        <v>15000</v>
      </c>
      <c r="AB25" s="564"/>
      <c r="AC25" s="564"/>
      <c r="AD25" s="564"/>
      <c r="AE25" s="564"/>
      <c r="AF25" s="564"/>
      <c r="AG25" s="564"/>
      <c r="AH25" s="564"/>
      <c r="AI25" s="569"/>
      <c r="AJ25" s="462"/>
      <c r="AK25" s="334"/>
      <c r="AL25" s="335"/>
      <c r="AM25" s="335"/>
      <c r="AN25" s="335"/>
      <c r="AO25" s="335">
        <f t="shared" si="8"/>
        <v>0</v>
      </c>
      <c r="AP25" s="602"/>
      <c r="AQ25" s="632"/>
      <c r="AR25" s="620"/>
      <c r="AS25" s="561"/>
      <c r="AT25" s="561"/>
      <c r="AU25" s="561"/>
      <c r="AV25" s="561"/>
      <c r="AW25" s="561"/>
      <c r="AX25" s="568"/>
      <c r="AY25" s="462"/>
      <c r="AZ25" s="754"/>
      <c r="BA25" s="750"/>
      <c r="BB25" s="752"/>
      <c r="BC25" s="752"/>
      <c r="BD25" s="752">
        <f t="shared" si="2"/>
        <v>0</v>
      </c>
      <c r="BE25" s="753"/>
      <c r="BF25" s="750"/>
      <c r="BG25" s="750"/>
      <c r="BH25" s="750"/>
      <c r="BI25" s="750"/>
      <c r="BJ25" s="750"/>
      <c r="BK25" s="750"/>
      <c r="BL25" s="750"/>
      <c r="BM25" s="750"/>
      <c r="BN25" s="760"/>
      <c r="BO25" s="760"/>
      <c r="BP25" s="760"/>
      <c r="BQ25" s="760"/>
      <c r="BR25" s="760"/>
      <c r="BS25" s="758"/>
      <c r="BT25" s="758"/>
      <c r="BU25" s="758"/>
      <c r="BV25" s="760"/>
      <c r="BW25" s="760"/>
      <c r="BX25" s="760"/>
      <c r="BY25" s="760"/>
      <c r="BZ25" s="759"/>
      <c r="CA25" s="393">
        <v>1</v>
      </c>
    </row>
    <row r="26" spans="1:79" s="232" customFormat="1" ht="24" customHeight="1">
      <c r="A26" s="1087"/>
      <c r="B26" s="235"/>
      <c r="C26" s="388"/>
      <c r="D26" s="216"/>
      <c r="E26" s="216" t="s">
        <v>289</v>
      </c>
      <c r="F26" s="202"/>
      <c r="G26" s="203"/>
      <c r="H26" s="212">
        <v>22222.22</v>
      </c>
      <c r="I26" s="202"/>
      <c r="J26" s="256"/>
      <c r="K26" s="497"/>
      <c r="L26" s="334"/>
      <c r="M26" s="335"/>
      <c r="N26" s="335"/>
      <c r="O26" s="335"/>
      <c r="P26" s="335"/>
      <c r="Q26" s="335"/>
      <c r="R26" s="335"/>
      <c r="S26" s="335"/>
      <c r="T26" s="341"/>
      <c r="U26" s="504"/>
      <c r="V26" s="334"/>
      <c r="W26" s="335"/>
      <c r="X26" s="335">
        <v>21913</v>
      </c>
      <c r="Y26" s="335"/>
      <c r="Z26" s="335">
        <f t="shared" si="0"/>
        <v>21913</v>
      </c>
      <c r="AA26" s="557">
        <f t="shared" si="3"/>
        <v>309.22000000000116</v>
      </c>
      <c r="AB26" s="561"/>
      <c r="AC26" s="561"/>
      <c r="AD26" s="561"/>
      <c r="AE26" s="561"/>
      <c r="AF26" s="561"/>
      <c r="AG26" s="561"/>
      <c r="AH26" s="561"/>
      <c r="AI26" s="568"/>
      <c r="AJ26" s="462"/>
      <c r="AK26" s="334"/>
      <c r="AL26" s="335"/>
      <c r="AM26" s="335">
        <v>21913</v>
      </c>
      <c r="AN26" s="335"/>
      <c r="AO26" s="335">
        <f t="shared" si="8"/>
        <v>21913</v>
      </c>
      <c r="AP26" s="602"/>
      <c r="AQ26" s="632"/>
      <c r="AR26" s="620"/>
      <c r="AS26" s="561"/>
      <c r="AT26" s="561"/>
      <c r="AU26" s="561"/>
      <c r="AV26" s="561"/>
      <c r="AW26" s="561"/>
      <c r="AX26" s="568"/>
      <c r="AY26" s="462"/>
      <c r="AZ26" s="754"/>
      <c r="BA26" s="750"/>
      <c r="BB26" s="752"/>
      <c r="BC26" s="752"/>
      <c r="BD26" s="752">
        <f t="shared" si="2"/>
        <v>0</v>
      </c>
      <c r="BE26" s="753"/>
      <c r="BF26" s="750"/>
      <c r="BG26" s="750"/>
      <c r="BH26" s="750"/>
      <c r="BI26" s="750"/>
      <c r="BJ26" s="750"/>
      <c r="BK26" s="750"/>
      <c r="BL26" s="750"/>
      <c r="BM26" s="750"/>
      <c r="BN26" s="760"/>
      <c r="BO26" s="760"/>
      <c r="BP26" s="760"/>
      <c r="BQ26" s="760"/>
      <c r="BR26" s="760"/>
      <c r="BS26" s="758"/>
      <c r="BT26" s="758"/>
      <c r="BU26" s="758"/>
      <c r="BV26" s="760"/>
      <c r="BW26" s="760"/>
      <c r="BX26" s="760"/>
      <c r="BY26" s="760"/>
      <c r="BZ26" s="759"/>
      <c r="CA26" s="393">
        <v>1</v>
      </c>
    </row>
    <row r="27" spans="1:79" s="641" customFormat="1" ht="24" customHeight="1">
      <c r="A27" s="1087"/>
      <c r="B27" s="642"/>
      <c r="C27" s="642"/>
      <c r="D27" s="643"/>
      <c r="E27" s="644" t="s">
        <v>779</v>
      </c>
      <c r="F27" s="645" t="s">
        <v>745</v>
      </c>
      <c r="G27" s="644"/>
      <c r="H27" s="646">
        <v>16000</v>
      </c>
      <c r="I27" s="645"/>
      <c r="J27" s="647"/>
      <c r="K27" s="648"/>
      <c r="L27" s="649"/>
      <c r="M27" s="650"/>
      <c r="N27" s="650"/>
      <c r="O27" s="650"/>
      <c r="P27" s="650"/>
      <c r="Q27" s="650"/>
      <c r="R27" s="650"/>
      <c r="S27" s="650"/>
      <c r="T27" s="651"/>
      <c r="U27" s="652"/>
      <c r="V27" s="649"/>
      <c r="W27" s="650"/>
      <c r="X27" s="650"/>
      <c r="Y27" s="650"/>
      <c r="Z27" s="650">
        <f>SUM(W27:Y27)</f>
        <v>0</v>
      </c>
      <c r="AA27" s="653">
        <f t="shared" si="3"/>
        <v>16000</v>
      </c>
      <c r="AB27" s="654"/>
      <c r="AC27" s="654"/>
      <c r="AD27" s="654"/>
      <c r="AE27" s="654"/>
      <c r="AF27" s="654"/>
      <c r="AG27" s="654"/>
      <c r="AH27" s="654"/>
      <c r="AI27" s="655"/>
      <c r="AJ27" s="656"/>
      <c r="AK27" s="649"/>
      <c r="AL27" s="650"/>
      <c r="AM27" s="650"/>
      <c r="AN27" s="650"/>
      <c r="AO27" s="650">
        <f t="shared" si="8"/>
        <v>0</v>
      </c>
      <c r="AP27" s="657"/>
      <c r="AQ27" s="658"/>
      <c r="AR27" s="659"/>
      <c r="AS27" s="654"/>
      <c r="AT27" s="654"/>
      <c r="AU27" s="654"/>
      <c r="AV27" s="654"/>
      <c r="AW27" s="654"/>
      <c r="AX27" s="655"/>
      <c r="AY27" s="656"/>
      <c r="AZ27" s="754" t="s">
        <v>438</v>
      </c>
      <c r="BA27" s="750"/>
      <c r="BB27" s="761">
        <v>16000</v>
      </c>
      <c r="BC27" s="752"/>
      <c r="BD27" s="752">
        <f t="shared" si="2"/>
        <v>16000</v>
      </c>
      <c r="BE27" s="753"/>
      <c r="BF27" s="750"/>
      <c r="BG27" s="750"/>
      <c r="BH27" s="750"/>
      <c r="BI27" s="750"/>
      <c r="BJ27" s="750"/>
      <c r="BK27" s="750"/>
      <c r="BL27" s="750"/>
      <c r="BM27" s="750"/>
      <c r="BN27" s="760"/>
      <c r="BO27" s="760"/>
      <c r="BP27" s="760"/>
      <c r="BQ27" s="760"/>
      <c r="BR27" s="760"/>
      <c r="BS27" s="758"/>
      <c r="BT27" s="758"/>
      <c r="BU27" s="758"/>
      <c r="BV27" s="760"/>
      <c r="BW27" s="760"/>
      <c r="BX27" s="760"/>
      <c r="BY27" s="760"/>
      <c r="BZ27" s="759"/>
      <c r="CA27" s="660">
        <v>1</v>
      </c>
    </row>
    <row r="28" spans="1:79" s="675" customFormat="1" ht="24" customHeight="1">
      <c r="A28" s="1087"/>
      <c r="B28" s="662"/>
      <c r="C28" s="662"/>
      <c r="D28" s="236"/>
      <c r="E28" s="663" t="s">
        <v>780</v>
      </c>
      <c r="F28" s="664" t="s">
        <v>745</v>
      </c>
      <c r="G28" s="663"/>
      <c r="H28" s="665">
        <v>145650</v>
      </c>
      <c r="I28" s="207"/>
      <c r="J28" s="255"/>
      <c r="K28" s="497"/>
      <c r="L28" s="666"/>
      <c r="M28" s="667"/>
      <c r="N28" s="667"/>
      <c r="O28" s="667"/>
      <c r="P28" s="667"/>
      <c r="Q28" s="667"/>
      <c r="R28" s="667"/>
      <c r="S28" s="667"/>
      <c r="T28" s="668"/>
      <c r="U28" s="504"/>
      <c r="V28" s="666"/>
      <c r="W28" s="667"/>
      <c r="X28" s="667"/>
      <c r="Y28" s="667"/>
      <c r="Z28" s="667">
        <f t="shared" si="0"/>
        <v>0</v>
      </c>
      <c r="AA28" s="669">
        <f t="shared" si="3"/>
        <v>145650</v>
      </c>
      <c r="AB28" s="670"/>
      <c r="AC28" s="670"/>
      <c r="AD28" s="670"/>
      <c r="AE28" s="670"/>
      <c r="AF28" s="670"/>
      <c r="AG28" s="670"/>
      <c r="AH28" s="670"/>
      <c r="AI28" s="671"/>
      <c r="AJ28" s="462"/>
      <c r="AK28" s="666"/>
      <c r="AL28" s="667"/>
      <c r="AM28" s="667"/>
      <c r="AN28" s="667"/>
      <c r="AO28" s="667">
        <f t="shared" si="8"/>
        <v>0</v>
      </c>
      <c r="AP28" s="672"/>
      <c r="AQ28" s="673"/>
      <c r="AR28" s="674"/>
      <c r="AS28" s="670"/>
      <c r="AT28" s="670"/>
      <c r="AU28" s="670"/>
      <c r="AV28" s="670"/>
      <c r="AW28" s="670"/>
      <c r="AX28" s="671"/>
      <c r="AY28" s="462"/>
      <c r="AZ28" s="754"/>
      <c r="BA28" s="750"/>
      <c r="BB28" s="752"/>
      <c r="BC28" s="752"/>
      <c r="BD28" s="752">
        <f t="shared" si="2"/>
        <v>0</v>
      </c>
      <c r="BE28" s="753"/>
      <c r="BF28" s="750"/>
      <c r="BG28" s="750"/>
      <c r="BH28" s="750"/>
      <c r="BI28" s="750"/>
      <c r="BJ28" s="750"/>
      <c r="BK28" s="750"/>
      <c r="BL28" s="750"/>
      <c r="BM28" s="750"/>
      <c r="BN28" s="760"/>
      <c r="BO28" s="760"/>
      <c r="BP28" s="760"/>
      <c r="BQ28" s="760"/>
      <c r="BR28" s="760"/>
      <c r="BS28" s="758"/>
      <c r="BT28" s="758"/>
      <c r="BU28" s="758"/>
      <c r="BV28" s="760"/>
      <c r="BW28" s="760"/>
      <c r="BX28" s="760"/>
      <c r="BY28" s="760"/>
      <c r="BZ28" s="759"/>
      <c r="CA28" s="393">
        <v>1</v>
      </c>
    </row>
    <row r="29" spans="1:79" s="641" customFormat="1" ht="24" customHeight="1">
      <c r="A29" s="1087"/>
      <c r="B29" s="642"/>
      <c r="C29" s="642"/>
      <c r="D29" s="643"/>
      <c r="E29" s="644" t="s">
        <v>781</v>
      </c>
      <c r="F29" s="645" t="s">
        <v>745</v>
      </c>
      <c r="G29" s="644"/>
      <c r="H29" s="646">
        <v>4350</v>
      </c>
      <c r="I29" s="645"/>
      <c r="J29" s="647"/>
      <c r="K29" s="648"/>
      <c r="L29" s="649"/>
      <c r="M29" s="650"/>
      <c r="N29" s="650"/>
      <c r="O29" s="650"/>
      <c r="P29" s="650"/>
      <c r="Q29" s="650"/>
      <c r="R29" s="650"/>
      <c r="S29" s="650"/>
      <c r="T29" s="651"/>
      <c r="U29" s="652"/>
      <c r="V29" s="649"/>
      <c r="W29" s="650"/>
      <c r="X29" s="650"/>
      <c r="Y29" s="650"/>
      <c r="Z29" s="650">
        <f t="shared" si="0"/>
        <v>0</v>
      </c>
      <c r="AA29" s="653">
        <f t="shared" si="3"/>
        <v>4350</v>
      </c>
      <c r="AB29" s="654"/>
      <c r="AC29" s="654"/>
      <c r="AD29" s="654"/>
      <c r="AE29" s="654"/>
      <c r="AF29" s="654"/>
      <c r="AG29" s="654"/>
      <c r="AH29" s="654"/>
      <c r="AI29" s="655"/>
      <c r="AJ29" s="656"/>
      <c r="AK29" s="649"/>
      <c r="AL29" s="650"/>
      <c r="AM29" s="650"/>
      <c r="AN29" s="650"/>
      <c r="AO29" s="650">
        <f t="shared" si="8"/>
        <v>0</v>
      </c>
      <c r="AP29" s="657"/>
      <c r="AQ29" s="658"/>
      <c r="AR29" s="659"/>
      <c r="AS29" s="654"/>
      <c r="AT29" s="654"/>
      <c r="AU29" s="654"/>
      <c r="AV29" s="654"/>
      <c r="AW29" s="654"/>
      <c r="AX29" s="655"/>
      <c r="AY29" s="656"/>
      <c r="AZ29" s="754" t="s">
        <v>438</v>
      </c>
      <c r="BA29" s="750"/>
      <c r="BB29" s="752">
        <v>4350</v>
      </c>
      <c r="BC29" s="752"/>
      <c r="BD29" s="752">
        <f t="shared" si="2"/>
        <v>4350</v>
      </c>
      <c r="BE29" s="753"/>
      <c r="BF29" s="750"/>
      <c r="BG29" s="750"/>
      <c r="BH29" s="750"/>
      <c r="BI29" s="750"/>
      <c r="BJ29" s="750"/>
      <c r="BK29" s="750"/>
      <c r="BL29" s="750"/>
      <c r="BM29" s="750"/>
      <c r="BN29" s="760"/>
      <c r="BO29" s="760"/>
      <c r="BP29" s="760"/>
      <c r="BQ29" s="760"/>
      <c r="BR29" s="760"/>
      <c r="BS29" s="758"/>
      <c r="BT29" s="758"/>
      <c r="BU29" s="758"/>
      <c r="BV29" s="760"/>
      <c r="BW29" s="760"/>
      <c r="BX29" s="760"/>
      <c r="BY29" s="760"/>
      <c r="BZ29" s="759"/>
      <c r="CA29" s="660">
        <v>1</v>
      </c>
    </row>
    <row r="30" spans="1:79" s="641" customFormat="1" ht="24" customHeight="1">
      <c r="A30" s="1087"/>
      <c r="B30" s="642"/>
      <c r="C30" s="642"/>
      <c r="D30" s="643"/>
      <c r="E30" s="644" t="s">
        <v>782</v>
      </c>
      <c r="F30" s="645" t="s">
        <v>745</v>
      </c>
      <c r="G30" s="644"/>
      <c r="H30" s="646">
        <v>12000</v>
      </c>
      <c r="I30" s="645"/>
      <c r="J30" s="647"/>
      <c r="K30" s="648"/>
      <c r="L30" s="649"/>
      <c r="M30" s="650"/>
      <c r="N30" s="650"/>
      <c r="O30" s="650"/>
      <c r="P30" s="650"/>
      <c r="Q30" s="650"/>
      <c r="R30" s="650"/>
      <c r="S30" s="650"/>
      <c r="T30" s="651"/>
      <c r="U30" s="652"/>
      <c r="V30" s="649"/>
      <c r="W30" s="650"/>
      <c r="X30" s="650"/>
      <c r="Y30" s="650"/>
      <c r="Z30" s="650">
        <f t="shared" si="0"/>
        <v>0</v>
      </c>
      <c r="AA30" s="653">
        <f t="shared" si="3"/>
        <v>12000</v>
      </c>
      <c r="AB30" s="654"/>
      <c r="AC30" s="654"/>
      <c r="AD30" s="654"/>
      <c r="AE30" s="654"/>
      <c r="AF30" s="654"/>
      <c r="AG30" s="654"/>
      <c r="AH30" s="654"/>
      <c r="AI30" s="655"/>
      <c r="AJ30" s="656"/>
      <c r="AK30" s="649"/>
      <c r="AL30" s="650"/>
      <c r="AM30" s="650"/>
      <c r="AN30" s="650"/>
      <c r="AO30" s="650">
        <f t="shared" si="8"/>
        <v>0</v>
      </c>
      <c r="AP30" s="653"/>
      <c r="AQ30" s="661"/>
      <c r="AR30" s="654"/>
      <c r="AS30" s="654"/>
      <c r="AT30" s="654"/>
      <c r="AU30" s="654"/>
      <c r="AV30" s="654"/>
      <c r="AW30" s="654"/>
      <c r="AX30" s="655"/>
      <c r="AY30" s="656"/>
      <c r="AZ30" s="754"/>
      <c r="BA30" s="750"/>
      <c r="BB30" s="761">
        <v>12000</v>
      </c>
      <c r="BC30" s="752"/>
      <c r="BD30" s="752">
        <f t="shared" si="2"/>
        <v>12000</v>
      </c>
      <c r="BE30" s="753"/>
      <c r="BF30" s="750"/>
      <c r="BG30" s="750"/>
      <c r="BH30" s="750"/>
      <c r="BI30" s="750"/>
      <c r="BJ30" s="750"/>
      <c r="BK30" s="750"/>
      <c r="BL30" s="750"/>
      <c r="BM30" s="750"/>
      <c r="BN30" s="760"/>
      <c r="BO30" s="760"/>
      <c r="BP30" s="760"/>
      <c r="BQ30" s="760"/>
      <c r="BR30" s="760"/>
      <c r="BS30" s="758"/>
      <c r="BT30" s="758"/>
      <c r="BU30" s="758"/>
      <c r="BV30" s="760"/>
      <c r="BW30" s="760"/>
      <c r="BX30" s="760"/>
      <c r="BY30" s="760"/>
      <c r="BZ30" s="759"/>
      <c r="CA30" s="660">
        <v>1</v>
      </c>
    </row>
    <row r="31" spans="1:79" s="232" customFormat="1" ht="24" customHeight="1">
      <c r="A31" s="442"/>
      <c r="B31" s="235"/>
      <c r="C31" s="388"/>
      <c r="D31" s="216"/>
      <c r="E31" s="476"/>
      <c r="F31" s="486" t="s">
        <v>240</v>
      </c>
      <c r="G31" s="489" t="s">
        <v>783</v>
      </c>
      <c r="H31" s="490">
        <v>300000</v>
      </c>
      <c r="I31" s="202"/>
      <c r="J31" s="256"/>
      <c r="K31" s="266"/>
      <c r="L31" s="499"/>
      <c r="M31" s="473"/>
      <c r="N31" s="473"/>
      <c r="O31" s="473"/>
      <c r="P31" s="473"/>
      <c r="Q31" s="473"/>
      <c r="R31" s="473"/>
      <c r="S31" s="473"/>
      <c r="T31" s="500"/>
      <c r="U31" s="462"/>
      <c r="V31" s="334"/>
      <c r="W31" s="335"/>
      <c r="X31" s="335"/>
      <c r="Y31" s="335"/>
      <c r="Z31" s="335">
        <f t="shared" si="0"/>
        <v>0</v>
      </c>
      <c r="AA31" s="557">
        <f t="shared" si="3"/>
        <v>300000</v>
      </c>
      <c r="AB31" s="599"/>
      <c r="AC31" s="565"/>
      <c r="AD31" s="565"/>
      <c r="AE31" s="565"/>
      <c r="AF31" s="565"/>
      <c r="AG31" s="565"/>
      <c r="AH31" s="565"/>
      <c r="AI31" s="570"/>
      <c r="AJ31" s="462"/>
      <c r="AK31" s="334"/>
      <c r="AL31" s="633"/>
      <c r="AM31" s="633"/>
      <c r="AN31" s="633"/>
      <c r="AO31" s="633"/>
      <c r="AP31" s="557"/>
      <c r="AQ31" s="635"/>
      <c r="AR31" s="561"/>
      <c r="AS31" s="561"/>
      <c r="AT31" s="561"/>
      <c r="AU31" s="561"/>
      <c r="AV31" s="561"/>
      <c r="AW31" s="561"/>
      <c r="AX31" s="568"/>
      <c r="AY31" s="462"/>
      <c r="AZ31" s="754"/>
      <c r="BA31" s="750"/>
      <c r="BB31" s="752"/>
      <c r="BC31" s="752"/>
      <c r="BD31" s="752">
        <f t="shared" si="2"/>
        <v>0</v>
      </c>
      <c r="BE31" s="753"/>
      <c r="BF31" s="750"/>
      <c r="BG31" s="750"/>
      <c r="BH31" s="750"/>
      <c r="BI31" s="750"/>
      <c r="BJ31" s="750"/>
      <c r="BK31" s="750"/>
      <c r="BL31" s="750"/>
      <c r="BM31" s="750"/>
      <c r="BN31" s="760"/>
      <c r="BO31" s="760"/>
      <c r="BP31" s="760"/>
      <c r="BQ31" s="760"/>
      <c r="BR31" s="760"/>
      <c r="BS31" s="758"/>
      <c r="BT31" s="758"/>
      <c r="BU31" s="758"/>
      <c r="BV31" s="760"/>
      <c r="BW31" s="760"/>
      <c r="BX31" s="760"/>
      <c r="BY31" s="760"/>
      <c r="BZ31" s="759"/>
      <c r="CA31" s="393">
        <v>1</v>
      </c>
    </row>
    <row r="32" spans="1:79" s="232" customFormat="1" ht="12.75" customHeight="1" thickBot="1">
      <c r="A32" s="491"/>
      <c r="B32" s="492"/>
      <c r="C32" s="492"/>
      <c r="D32" s="492"/>
      <c r="E32" s="492"/>
      <c r="F32" s="493"/>
      <c r="G32" s="494" t="s">
        <v>290</v>
      </c>
      <c r="H32" s="495">
        <f>SUM(H4:H24)</f>
        <v>655205.56000000006</v>
      </c>
      <c r="I32" s="492"/>
      <c r="J32" s="496"/>
      <c r="K32" s="268"/>
      <c r="L32" s="501"/>
      <c r="M32" s="502"/>
      <c r="N32" s="502"/>
      <c r="O32" s="502"/>
      <c r="P32" s="502"/>
      <c r="Q32" s="502"/>
      <c r="R32" s="502"/>
      <c r="S32" s="502"/>
      <c r="T32" s="503"/>
      <c r="U32" s="464"/>
      <c r="V32" s="337"/>
      <c r="W32" s="338"/>
      <c r="X32" s="338"/>
      <c r="Y32" s="338"/>
      <c r="Z32" s="338">
        <f t="shared" si="0"/>
        <v>0</v>
      </c>
      <c r="AA32" s="571">
        <f t="shared" si="3"/>
        <v>655205.56000000006</v>
      </c>
      <c r="AB32" s="566"/>
      <c r="AC32" s="566"/>
      <c r="AD32" s="566"/>
      <c r="AE32" s="567"/>
      <c r="AF32" s="567"/>
      <c r="AG32" s="567"/>
      <c r="AH32" s="566"/>
      <c r="AI32" s="572"/>
      <c r="AJ32" s="462"/>
      <c r="AK32" s="337"/>
      <c r="AL32" s="338"/>
      <c r="AM32" s="338"/>
      <c r="AN32" s="338"/>
      <c r="AO32" s="338">
        <f t="shared" si="8"/>
        <v>0</v>
      </c>
      <c r="AP32" s="571"/>
      <c r="AQ32" s="636"/>
      <c r="AR32" s="637"/>
      <c r="AS32" s="637"/>
      <c r="AT32" s="638"/>
      <c r="AU32" s="638"/>
      <c r="AV32" s="638"/>
      <c r="AW32" s="637"/>
      <c r="AX32" s="640"/>
      <c r="AY32" s="462"/>
      <c r="AZ32" s="769"/>
      <c r="BA32" s="770"/>
      <c r="BB32" s="770"/>
      <c r="BC32" s="770"/>
      <c r="BD32" s="750">
        <f t="shared" si="2"/>
        <v>0</v>
      </c>
      <c r="BE32" s="753"/>
      <c r="BF32" s="770"/>
      <c r="BG32" s="770"/>
      <c r="BH32" s="770"/>
      <c r="BI32" s="770"/>
      <c r="BJ32" s="770"/>
      <c r="BK32" s="770"/>
      <c r="BL32" s="770"/>
      <c r="BM32" s="770"/>
      <c r="BN32" s="770"/>
      <c r="BO32" s="770"/>
      <c r="BP32" s="770"/>
      <c r="BQ32" s="770"/>
      <c r="BR32" s="770"/>
      <c r="BS32" s="770"/>
      <c r="BT32" s="770"/>
      <c r="BU32" s="770"/>
      <c r="BV32" s="770"/>
      <c r="BW32" s="770"/>
      <c r="BX32" s="770"/>
      <c r="BY32" s="770"/>
      <c r="BZ32" s="771"/>
      <c r="CA32" s="275">
        <v>1</v>
      </c>
    </row>
    <row r="33" spans="1:79" s="232" customFormat="1" ht="29.25" customHeight="1">
      <c r="A33" s="480"/>
      <c r="B33" s="480"/>
      <c r="C33" s="480"/>
      <c r="D33" s="480"/>
      <c r="E33" s="480"/>
      <c r="F33" s="481" t="s">
        <v>784</v>
      </c>
      <c r="G33" s="482" t="s">
        <v>783</v>
      </c>
      <c r="H33" s="483">
        <v>161685</v>
      </c>
      <c r="I33" s="480"/>
      <c r="J33" s="484"/>
      <c r="K33" s="269"/>
      <c r="L33" s="498"/>
      <c r="M33" s="480"/>
      <c r="N33" s="480"/>
      <c r="O33" s="480"/>
      <c r="P33" s="480"/>
      <c r="Q33" s="480"/>
      <c r="R33" s="480"/>
      <c r="S33" s="480"/>
      <c r="T33" s="484"/>
      <c r="U33" s="172"/>
      <c r="V33" s="283" t="s">
        <v>700</v>
      </c>
      <c r="W33" s="528">
        <f>SUM(W4:W32)</f>
        <v>114285.56999999999</v>
      </c>
      <c r="X33" s="528">
        <f t="shared" ref="X33:AA33" si="9">SUM(X4:X32)</f>
        <v>185482.01</v>
      </c>
      <c r="Y33" s="528">
        <f t="shared" si="9"/>
        <v>0</v>
      </c>
      <c r="Z33" s="528">
        <f>SUM(Z4:Z32)</f>
        <v>299767.57999999996</v>
      </c>
      <c r="AA33" s="528">
        <f t="shared" si="9"/>
        <v>1539226.78</v>
      </c>
      <c r="AB33" s="600"/>
      <c r="AC33" s="284"/>
      <c r="AD33" s="284"/>
      <c r="AE33" s="505"/>
      <c r="AF33" s="505"/>
      <c r="AG33" s="505"/>
      <c r="AH33" s="284"/>
      <c r="AI33" s="296"/>
      <c r="AJ33" s="462"/>
      <c r="AK33" s="283"/>
      <c r="AL33" s="284">
        <f>SUM(AL4:AL32)</f>
        <v>114285.56999999999</v>
      </c>
      <c r="AM33" s="284">
        <f t="shared" ref="AM33:AO33" si="10">SUM(AM4:AM32)</f>
        <v>185482.01</v>
      </c>
      <c r="AN33" s="284">
        <f t="shared" si="10"/>
        <v>0</v>
      </c>
      <c r="AO33" s="284">
        <f t="shared" si="10"/>
        <v>299767.57999999996</v>
      </c>
      <c r="AP33" s="284"/>
      <c r="AQ33" s="609"/>
      <c r="AR33" s="284"/>
      <c r="AS33" s="284"/>
      <c r="AT33" s="284"/>
      <c r="AU33" s="284"/>
      <c r="AV33" s="284"/>
      <c r="AW33" s="284"/>
      <c r="AX33" s="296"/>
      <c r="AY33" s="462"/>
      <c r="AZ33" s="283"/>
      <c r="BA33" s="284"/>
      <c r="BB33" s="284"/>
      <c r="BC33" s="284"/>
      <c r="BD33" s="284"/>
      <c r="BE33" s="284"/>
      <c r="BF33" s="284"/>
      <c r="BG33" s="284"/>
      <c r="BH33" s="284"/>
      <c r="BI33" s="284"/>
      <c r="BJ33" s="284"/>
      <c r="BK33" s="284"/>
      <c r="BL33" s="284"/>
      <c r="BM33" s="284"/>
      <c r="BN33" s="284"/>
      <c r="BO33" s="284"/>
      <c r="BP33" s="284"/>
      <c r="BQ33" s="284"/>
      <c r="BR33" s="284"/>
      <c r="BS33" s="284"/>
      <c r="BT33" s="284"/>
      <c r="BU33" s="284"/>
      <c r="BV33" s="284"/>
      <c r="BW33" s="284"/>
      <c r="BX33" s="284"/>
      <c r="BY33" s="284"/>
      <c r="BZ33" s="284"/>
      <c r="CA33" s="232">
        <v>1</v>
      </c>
    </row>
    <row r="34" spans="1:79" s="232" customFormat="1" ht="12.75" customHeight="1">
      <c r="A34" s="237"/>
      <c r="B34" s="237"/>
      <c r="C34" s="237"/>
      <c r="D34" s="237"/>
      <c r="E34" s="237"/>
      <c r="F34" s="238"/>
      <c r="G34" s="237"/>
      <c r="H34" s="385"/>
      <c r="I34" s="237"/>
      <c r="J34" s="260"/>
      <c r="K34" s="269"/>
      <c r="L34" s="262"/>
      <c r="M34" s="237"/>
      <c r="N34" s="237"/>
      <c r="O34" s="237"/>
      <c r="P34" s="237"/>
      <c r="Q34" s="237"/>
      <c r="R34" s="237"/>
      <c r="S34" s="237"/>
      <c r="T34" s="260"/>
      <c r="U34" s="172"/>
      <c r="V34" s="275"/>
      <c r="W34" s="275"/>
      <c r="X34" s="275"/>
      <c r="Y34" s="275"/>
      <c r="Z34" s="275"/>
      <c r="AA34" s="275"/>
      <c r="AB34" s="547"/>
      <c r="AE34" s="240"/>
      <c r="AF34" s="240"/>
      <c r="AG34" s="240"/>
      <c r="AI34" s="274"/>
      <c r="AJ34" s="462"/>
      <c r="AK34" s="275"/>
      <c r="AQ34" s="610"/>
      <c r="AX34" s="274"/>
      <c r="AY34" s="462"/>
      <c r="AZ34" s="275"/>
      <c r="CA34" s="232">
        <v>1</v>
      </c>
    </row>
    <row r="35" spans="1:79" s="232" customFormat="1" ht="12.75" customHeight="1">
      <c r="A35" s="237"/>
      <c r="B35" s="237"/>
      <c r="C35" s="237"/>
      <c r="D35" s="237"/>
      <c r="E35" s="237"/>
      <c r="F35" s="238"/>
      <c r="G35" s="237"/>
      <c r="H35" s="385"/>
      <c r="I35" s="237"/>
      <c r="J35" s="260"/>
      <c r="K35" s="269"/>
      <c r="L35" s="262"/>
      <c r="M35" s="237"/>
      <c r="N35" s="237"/>
      <c r="O35" s="237"/>
      <c r="P35" s="237"/>
      <c r="Q35" s="237"/>
      <c r="R35" s="237"/>
      <c r="S35" s="237"/>
      <c r="T35" s="260"/>
      <c r="U35" s="172"/>
      <c r="V35" s="275"/>
      <c r="W35" s="275"/>
      <c r="X35" s="275"/>
      <c r="Y35" s="275"/>
      <c r="Z35" s="275"/>
      <c r="AA35" s="275"/>
      <c r="AB35" s="547"/>
      <c r="AE35" s="240"/>
      <c r="AF35" s="240"/>
      <c r="AG35" s="240"/>
      <c r="AI35" s="274"/>
      <c r="AJ35" s="462"/>
      <c r="AK35" s="275"/>
      <c r="AQ35" s="610"/>
      <c r="AX35" s="274"/>
      <c r="AY35" s="462"/>
      <c r="AZ35" s="275"/>
      <c r="CA35" s="232">
        <v>1</v>
      </c>
    </row>
    <row r="36" spans="1:79" s="232" customFormat="1" ht="12.75" customHeight="1">
      <c r="A36" s="237"/>
      <c r="B36" s="237"/>
      <c r="C36" s="237"/>
      <c r="D36" s="237"/>
      <c r="E36" s="237"/>
      <c r="F36" s="238"/>
      <c r="G36" s="237"/>
      <c r="H36" s="385"/>
      <c r="I36" s="237"/>
      <c r="J36" s="260"/>
      <c r="K36" s="269"/>
      <c r="L36" s="262"/>
      <c r="M36" s="237"/>
      <c r="N36" s="237"/>
      <c r="O36" s="237"/>
      <c r="P36" s="237"/>
      <c r="Q36" s="237"/>
      <c r="R36" s="237"/>
      <c r="S36" s="237"/>
      <c r="T36" s="260"/>
      <c r="U36" s="172"/>
      <c r="V36" s="275"/>
      <c r="W36" s="275"/>
      <c r="X36" s="275"/>
      <c r="Y36" s="275"/>
      <c r="Z36" s="275"/>
      <c r="AA36" s="275"/>
      <c r="AB36" s="547"/>
      <c r="AE36" s="240"/>
      <c r="AF36" s="240"/>
      <c r="AG36" s="240"/>
      <c r="AI36" s="274"/>
      <c r="AJ36" s="462"/>
      <c r="AK36" s="275"/>
      <c r="AQ36" s="610"/>
      <c r="AX36" s="274"/>
      <c r="AY36" s="462"/>
      <c r="AZ36" s="275"/>
      <c r="CA36" s="232">
        <v>1</v>
      </c>
    </row>
  </sheetData>
  <autoFilter ref="A3:AI32" xr:uid="{89728A5A-EDBC-4E26-B9B4-B9964B463A82}"/>
  <mergeCells count="54">
    <mergeCell ref="AQ11:AQ14"/>
    <mergeCell ref="AQ15:AQ17"/>
    <mergeCell ref="AK1:AX1"/>
    <mergeCell ref="AL2:AP2"/>
    <mergeCell ref="AR2:AT2"/>
    <mergeCell ref="AU2:AW2"/>
    <mergeCell ref="AQ6:AQ7"/>
    <mergeCell ref="AQ4:AQ5"/>
    <mergeCell ref="BN1:BY1"/>
    <mergeCell ref="L1:T1"/>
    <mergeCell ref="N2:P2"/>
    <mergeCell ref="Q2:S2"/>
    <mergeCell ref="B9:B10"/>
    <mergeCell ref="C9:C10"/>
    <mergeCell ref="M5:M7"/>
    <mergeCell ref="W2:AA2"/>
    <mergeCell ref="BN2:BQ2"/>
    <mergeCell ref="BR2:BU2"/>
    <mergeCell ref="BV2:BY2"/>
    <mergeCell ref="B4:B7"/>
    <mergeCell ref="C4:C7"/>
    <mergeCell ref="D5:D7"/>
    <mergeCell ref="V1:AI1"/>
    <mergeCell ref="AC2:AE2"/>
    <mergeCell ref="AF2:AH2"/>
    <mergeCell ref="D11:D14"/>
    <mergeCell ref="D15:D17"/>
    <mergeCell ref="A1:E1"/>
    <mergeCell ref="A4:A10"/>
    <mergeCell ref="F1:J1"/>
    <mergeCell ref="A11:A17"/>
    <mergeCell ref="B11:B17"/>
    <mergeCell ref="C11:C14"/>
    <mergeCell ref="C15:C17"/>
    <mergeCell ref="A23:A30"/>
    <mergeCell ref="AB5:AB7"/>
    <mergeCell ref="AB11:AB14"/>
    <mergeCell ref="AB15:AB17"/>
    <mergeCell ref="C18:C19"/>
    <mergeCell ref="A20:A22"/>
    <mergeCell ref="A18:A19"/>
    <mergeCell ref="B18:B19"/>
    <mergeCell ref="BF15:BF17"/>
    <mergeCell ref="BF18:BF19"/>
    <mergeCell ref="BF5:BF7"/>
    <mergeCell ref="AZ1:BM1"/>
    <mergeCell ref="BA2:BE2"/>
    <mergeCell ref="BG2:BI2"/>
    <mergeCell ref="BJ2:BL2"/>
    <mergeCell ref="BF11:BF14"/>
    <mergeCell ref="BG11:BG14"/>
    <mergeCell ref="BH11:BH14"/>
    <mergeCell ref="BI11:BI14"/>
    <mergeCell ref="BG15:BG17"/>
  </mergeCells>
  <phoneticPr fontId="65" type="noConversion"/>
  <hyperlinks>
    <hyperlink ref="T2" r:id="rId1" display="../../../../../../../../:f:/r/sites/ClimatePromise/Shared Documents/General/Progress Reports/CP2 Progress Reports/Arab States/Jordan/Jordan_Knowledge Product/2024/Q1-2024?csf=1&amp;web=1&amp;e=Uk2Gow" xr:uid="{6CF17848-050A-4BDB-AF8A-B5172EE2B0EE}"/>
    <hyperlink ref="AI2" r:id="rId2" display="../../../../../../../../:f:/r/sites/ClimatePromise/Shared Documents/General/Progress Reports/CP2 Progress Reports/Arab States/Jordan/Jordan_Knowledge Product/2024/Q2-2024?csf=1&amp;web=1&amp;e=BUHeVf" xr:uid="{FF5D3F93-63E5-4110-97FB-405B518233D4}"/>
    <hyperlink ref="AX2" r:id="rId3" display="../../../../../../../../:f:/r/sites/ClimatePromise/Shared Documents/General/Progress Reports/CP2 Progress Reports/Arab States/Jordan/Jordan_Knowledge Product/2024/Q3-2024?csf=1&amp;web=1&amp;e=jy8Lac" xr:uid="{032B1BAC-A899-4796-AFD9-D776FDF31014}"/>
    <hyperlink ref="BM2" r:id="rId4" display="../../../../../../../../:f:/r/sites/ClimatePromise/Shared Documents/General/Progress Reports/CP2 Progress Reports/Arab States/Jordan/Jordan_Knowledge Product/2024/Q4-2024?csf=1&amp;web=1&amp;e=c4xilH" xr:uid="{A45379AB-9C97-4BE1-9757-955CB1CCBACE}"/>
    <hyperlink ref="BM11" r:id="rId5" xr:uid="{2B8E6D7D-754C-446E-86EF-368C7771212E}"/>
  </hyperlinks>
  <pageMargins left="0.7" right="0.7" top="0.75" bottom="0.75" header="0.3" footer="0.3"/>
  <pageSetup scale="25" fitToHeight="0" orientation="landscape" r:id="rId6"/>
  <drawing r:id="rId7"/>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r:uid="{450CFB3F-FEDF-428A-B961-F4CE3C0437A7}">
          <x14:formula1>
            <xm:f>Dropdown!$C$2:$C$7</xm:f>
          </x14:formula1>
          <xm:sqref>L4:L31 V4:V32 AK4:AK32 AZ4:AZ32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53A2F-EA76-4DF9-B7AE-BCA81CF1E2BF}">
  <sheetPr codeName="Sheet5"/>
  <dimension ref="A1:CH67"/>
  <sheetViews>
    <sheetView tabSelected="1" topLeftCell="C1" workbookViewId="0">
      <selection activeCell="F13" sqref="F13"/>
    </sheetView>
  </sheetViews>
  <sheetFormatPr defaultColWidth="0" defaultRowHeight="0" customHeight="1" zeroHeight="1"/>
  <cols>
    <col min="1" max="1" width="25.28515625" customWidth="1"/>
    <col min="2" max="2" width="30.5703125" customWidth="1"/>
    <col min="3" max="3" width="33.7109375" customWidth="1"/>
    <col min="4" max="4" width="36.5703125" customWidth="1"/>
    <col min="5" max="5" width="36.140625" customWidth="1"/>
    <col min="6" max="6" width="16.140625" customWidth="1"/>
    <col min="7" max="7" width="16.140625" style="699" customWidth="1"/>
    <col min="8" max="12" width="16.140625" customWidth="1"/>
    <col min="13" max="13" width="4.42578125" customWidth="1"/>
    <col min="14" max="14" width="29.42578125" customWidth="1"/>
    <col min="15" max="19" width="13.85546875" customWidth="1"/>
    <col min="20" max="20" width="68" customWidth="1"/>
    <col min="21" max="26" width="13.5703125" customWidth="1"/>
    <col min="27" max="27" width="58.5703125" customWidth="1"/>
    <col min="28" max="28" width="3.85546875" hidden="1" customWidth="1"/>
    <col min="29" max="29" width="18.5703125" hidden="1" customWidth="1"/>
    <col min="30" max="32" width="11.85546875" hidden="1" customWidth="1"/>
    <col min="33" max="34" width="11.85546875" style="276" hidden="1" customWidth="1"/>
    <col min="35" max="35" width="64.5703125" hidden="1" customWidth="1"/>
    <col min="36" max="41" width="12.140625" hidden="1" customWidth="1"/>
    <col min="42" max="42" width="53.42578125" hidden="1" customWidth="1"/>
    <col min="43" max="43" width="9.140625" hidden="1" customWidth="1"/>
    <col min="44" max="49" width="18.42578125" hidden="1" customWidth="1"/>
    <col min="50" max="50" width="38.28515625" hidden="1" customWidth="1"/>
    <col min="51" max="56" width="18.42578125" hidden="1" customWidth="1"/>
    <col min="57" max="57" width="41.5703125" hidden="1" customWidth="1"/>
    <col min="58" max="64" width="18.42578125" hidden="1" customWidth="1"/>
    <col min="65" max="65" width="39.7109375" hidden="1" customWidth="1"/>
    <col min="66" max="71" width="18.42578125" hidden="1" customWidth="1"/>
    <col min="72" max="72" width="33.5703125" hidden="1" customWidth="1"/>
    <col min="73" max="84" width="5.140625" customWidth="1"/>
    <col min="85" max="85" width="58.85546875" customWidth="1"/>
    <col min="86" max="86" width="8.7109375" customWidth="1"/>
  </cols>
  <sheetData>
    <row r="1" spans="1:86" ht="92.25" customHeight="1">
      <c r="A1" s="888" t="s">
        <v>785</v>
      </c>
      <c r="B1" s="889"/>
      <c r="C1" s="889"/>
      <c r="D1" s="889"/>
      <c r="E1" s="889"/>
      <c r="F1" s="874"/>
      <c r="G1" s="875"/>
      <c r="H1" s="875"/>
      <c r="I1" s="875"/>
      <c r="J1" s="875"/>
      <c r="K1" s="875"/>
      <c r="L1" s="876"/>
      <c r="M1" s="701"/>
      <c r="N1" s="892" t="s">
        <v>123</v>
      </c>
      <c r="O1" s="893"/>
      <c r="P1" s="893"/>
      <c r="Q1" s="893"/>
      <c r="R1" s="893"/>
      <c r="S1" s="893"/>
      <c r="T1" s="893"/>
      <c r="U1" s="893"/>
      <c r="V1" s="893"/>
      <c r="W1" s="893"/>
      <c r="X1" s="893"/>
      <c r="Y1" s="893"/>
      <c r="Z1" s="893"/>
      <c r="AA1" s="894"/>
      <c r="AC1" s="897" t="s">
        <v>786</v>
      </c>
      <c r="AD1" s="898"/>
      <c r="AE1" s="898"/>
      <c r="AF1" s="898"/>
      <c r="AG1" s="898"/>
      <c r="AH1" s="898"/>
      <c r="AI1" s="898"/>
      <c r="AJ1" s="898"/>
      <c r="AK1" s="898"/>
      <c r="AL1" s="898"/>
      <c r="AM1" s="898"/>
      <c r="AN1" s="898"/>
      <c r="AO1" s="898"/>
      <c r="AP1" s="898"/>
      <c r="AQ1" s="845"/>
      <c r="AR1" s="901" t="s">
        <v>787</v>
      </c>
      <c r="AS1" s="902"/>
      <c r="AT1" s="902"/>
      <c r="AU1" s="902"/>
      <c r="AV1" s="902"/>
      <c r="AW1" s="902"/>
      <c r="AX1" s="902"/>
      <c r="AY1" s="902"/>
      <c r="AZ1" s="902"/>
      <c r="BA1" s="902"/>
      <c r="BB1" s="902"/>
      <c r="BC1" s="902"/>
      <c r="BD1" s="902"/>
      <c r="BE1" s="902"/>
      <c r="BF1" s="845"/>
      <c r="BG1" s="901" t="s">
        <v>788</v>
      </c>
      <c r="BH1" s="902"/>
      <c r="BI1" s="902"/>
      <c r="BJ1" s="902"/>
      <c r="BK1" s="902"/>
      <c r="BL1" s="902"/>
      <c r="BM1" s="902"/>
      <c r="BN1" s="902"/>
      <c r="BO1" s="902"/>
      <c r="BP1" s="902"/>
      <c r="BQ1" s="902"/>
      <c r="BR1" s="902"/>
      <c r="BS1" s="902"/>
      <c r="BT1" s="902"/>
      <c r="BU1" s="891" t="s">
        <v>200</v>
      </c>
      <c r="BV1" s="891"/>
      <c r="BW1" s="891"/>
      <c r="BX1" s="891"/>
      <c r="BY1" s="891"/>
      <c r="BZ1" s="891"/>
      <c r="CA1" s="891"/>
      <c r="CB1" s="891"/>
      <c r="CC1" s="891"/>
      <c r="CD1" s="891"/>
      <c r="CE1" s="891"/>
      <c r="CF1" s="891"/>
      <c r="CG1" s="713"/>
    </row>
    <row r="2" spans="1:86" s="147" customFormat="1" ht="60" customHeight="1">
      <c r="A2" s="730" t="s">
        <v>690</v>
      </c>
      <c r="B2" s="721" t="s">
        <v>203</v>
      </c>
      <c r="C2" s="705" t="s">
        <v>691</v>
      </c>
      <c r="D2" s="721" t="s">
        <v>204</v>
      </c>
      <c r="E2" s="721" t="s">
        <v>205</v>
      </c>
      <c r="F2" s="722" t="s">
        <v>789</v>
      </c>
      <c r="G2" s="721" t="s">
        <v>206</v>
      </c>
      <c r="H2" s="721" t="s">
        <v>207</v>
      </c>
      <c r="I2" s="721" t="s">
        <v>208</v>
      </c>
      <c r="J2" s="378" t="s">
        <v>790</v>
      </c>
      <c r="K2" s="723" t="s">
        <v>209</v>
      </c>
      <c r="L2" s="731" t="s">
        <v>210</v>
      </c>
      <c r="M2" s="703"/>
      <c r="N2" s="846" t="s">
        <v>211</v>
      </c>
      <c r="O2" s="895" t="s">
        <v>695</v>
      </c>
      <c r="P2" s="895"/>
      <c r="Q2" s="895"/>
      <c r="R2" s="895"/>
      <c r="S2" s="895"/>
      <c r="T2" s="847" t="s">
        <v>692</v>
      </c>
      <c r="U2" s="896" t="s">
        <v>693</v>
      </c>
      <c r="V2" s="896"/>
      <c r="W2" s="896"/>
      <c r="X2" s="896" t="s">
        <v>694</v>
      </c>
      <c r="Y2" s="896"/>
      <c r="Z2" s="896"/>
      <c r="AA2" s="848" t="s">
        <v>213</v>
      </c>
      <c r="AC2" s="714" t="s">
        <v>211</v>
      </c>
      <c r="AD2" s="899" t="s">
        <v>695</v>
      </c>
      <c r="AE2" s="899"/>
      <c r="AF2" s="899"/>
      <c r="AG2" s="899"/>
      <c r="AH2" s="899"/>
      <c r="AI2" s="706" t="s">
        <v>692</v>
      </c>
      <c r="AJ2" s="900" t="s">
        <v>693</v>
      </c>
      <c r="AK2" s="900"/>
      <c r="AL2" s="900"/>
      <c r="AM2" s="900" t="s">
        <v>694</v>
      </c>
      <c r="AN2" s="900"/>
      <c r="AO2" s="900"/>
      <c r="AP2" s="707" t="s">
        <v>213</v>
      </c>
      <c r="AR2" s="714" t="s">
        <v>211</v>
      </c>
      <c r="AS2" s="899" t="s">
        <v>695</v>
      </c>
      <c r="AT2" s="899"/>
      <c r="AU2" s="899"/>
      <c r="AV2" s="899"/>
      <c r="AW2" s="899"/>
      <c r="AX2" s="706" t="s">
        <v>692</v>
      </c>
      <c r="AY2" s="900" t="s">
        <v>693</v>
      </c>
      <c r="AZ2" s="900"/>
      <c r="BA2" s="900"/>
      <c r="BB2" s="900" t="s">
        <v>694</v>
      </c>
      <c r="BC2" s="900"/>
      <c r="BD2" s="900"/>
      <c r="BE2" s="707" t="s">
        <v>213</v>
      </c>
      <c r="BG2" s="714" t="s">
        <v>211</v>
      </c>
      <c r="BH2" s="899" t="s">
        <v>695</v>
      </c>
      <c r="BI2" s="899"/>
      <c r="BJ2" s="899"/>
      <c r="BK2" s="899"/>
      <c r="BL2" s="899"/>
      <c r="BM2" s="706" t="s">
        <v>692</v>
      </c>
      <c r="BN2" s="900" t="s">
        <v>693</v>
      </c>
      <c r="BO2" s="900"/>
      <c r="BP2" s="900"/>
      <c r="BQ2" s="900" t="s">
        <v>694</v>
      </c>
      <c r="BR2" s="900"/>
      <c r="BS2" s="900"/>
      <c r="BT2" s="707" t="s">
        <v>213</v>
      </c>
      <c r="BU2" s="890" t="s">
        <v>214</v>
      </c>
      <c r="BV2" s="890"/>
      <c r="BW2" s="890"/>
      <c r="BX2" s="890"/>
      <c r="BY2" s="890" t="s">
        <v>215</v>
      </c>
      <c r="BZ2" s="890"/>
      <c r="CA2" s="890"/>
      <c r="CB2" s="890"/>
      <c r="CC2" s="890" t="s">
        <v>216</v>
      </c>
      <c r="CD2" s="890"/>
      <c r="CE2" s="890"/>
      <c r="CF2" s="890"/>
      <c r="CG2" s="715" t="s">
        <v>212</v>
      </c>
      <c r="CH2" s="868">
        <f t="array" ref="CH2:CH67">1</f>
        <v>1</v>
      </c>
    </row>
    <row r="3" spans="1:86" s="690" customFormat="1" ht="60.6" customHeight="1">
      <c r="A3" s="732" t="s">
        <v>217</v>
      </c>
      <c r="B3" s="724" t="s">
        <v>217</v>
      </c>
      <c r="C3" s="724" t="s">
        <v>217</v>
      </c>
      <c r="D3" s="724" t="s">
        <v>217</v>
      </c>
      <c r="E3" s="724" t="s">
        <v>217</v>
      </c>
      <c r="F3" s="724" t="s">
        <v>217</v>
      </c>
      <c r="G3" s="724" t="s">
        <v>217</v>
      </c>
      <c r="H3" s="724" t="s">
        <v>217</v>
      </c>
      <c r="I3" s="724" t="s">
        <v>217</v>
      </c>
      <c r="J3" s="243" t="s">
        <v>217</v>
      </c>
      <c r="K3" s="725" t="s">
        <v>217</v>
      </c>
      <c r="L3" s="733" t="s">
        <v>217</v>
      </c>
      <c r="M3" s="704"/>
      <c r="N3" s="849" t="s">
        <v>218</v>
      </c>
      <c r="O3" s="745" t="s">
        <v>791</v>
      </c>
      <c r="P3" s="745" t="s">
        <v>792</v>
      </c>
      <c r="Q3" s="745" t="s">
        <v>793</v>
      </c>
      <c r="R3" s="745" t="s">
        <v>794</v>
      </c>
      <c r="S3" s="745" t="s">
        <v>795</v>
      </c>
      <c r="T3" s="850" t="s">
        <v>696</v>
      </c>
      <c r="U3" s="851" t="s">
        <v>697</v>
      </c>
      <c r="V3" s="851" t="s">
        <v>698</v>
      </c>
      <c r="W3" s="851" t="s">
        <v>699</v>
      </c>
      <c r="X3" s="851" t="s">
        <v>697</v>
      </c>
      <c r="Y3" s="851" t="s">
        <v>698</v>
      </c>
      <c r="Z3" s="852" t="s">
        <v>700</v>
      </c>
      <c r="AA3" s="853" t="s">
        <v>220</v>
      </c>
      <c r="AC3" s="716" t="s">
        <v>218</v>
      </c>
      <c r="AD3" s="389" t="s">
        <v>791</v>
      </c>
      <c r="AE3" s="389" t="s">
        <v>792</v>
      </c>
      <c r="AF3" s="389" t="s">
        <v>793</v>
      </c>
      <c r="AG3" s="841" t="s">
        <v>796</v>
      </c>
      <c r="AH3" s="841" t="s">
        <v>797</v>
      </c>
      <c r="AI3" s="709" t="s">
        <v>696</v>
      </c>
      <c r="AJ3" s="708" t="s">
        <v>697</v>
      </c>
      <c r="AK3" s="708" t="s">
        <v>698</v>
      </c>
      <c r="AL3" s="708" t="s">
        <v>699</v>
      </c>
      <c r="AM3" s="708" t="s">
        <v>697</v>
      </c>
      <c r="AN3" s="708" t="s">
        <v>698</v>
      </c>
      <c r="AO3" s="710" t="s">
        <v>700</v>
      </c>
      <c r="AP3" s="711" t="s">
        <v>220</v>
      </c>
      <c r="AR3" s="716" t="s">
        <v>218</v>
      </c>
      <c r="AS3" s="389" t="s">
        <v>791</v>
      </c>
      <c r="AT3" s="389" t="s">
        <v>792</v>
      </c>
      <c r="AU3" s="389" t="s">
        <v>793</v>
      </c>
      <c r="AV3" s="841" t="s">
        <v>796</v>
      </c>
      <c r="AW3" s="841" t="s">
        <v>797</v>
      </c>
      <c r="AX3" s="709" t="s">
        <v>696</v>
      </c>
      <c r="AY3" s="708" t="s">
        <v>697</v>
      </c>
      <c r="AZ3" s="708" t="s">
        <v>698</v>
      </c>
      <c r="BA3" s="708" t="s">
        <v>699</v>
      </c>
      <c r="BB3" s="708" t="s">
        <v>697</v>
      </c>
      <c r="BC3" s="708" t="s">
        <v>698</v>
      </c>
      <c r="BD3" s="710" t="s">
        <v>700</v>
      </c>
      <c r="BE3" s="711" t="s">
        <v>220</v>
      </c>
      <c r="BG3" s="716" t="s">
        <v>218</v>
      </c>
      <c r="BH3" s="389" t="s">
        <v>791</v>
      </c>
      <c r="BI3" s="389" t="s">
        <v>792</v>
      </c>
      <c r="BJ3" s="389" t="s">
        <v>793</v>
      </c>
      <c r="BK3" s="841" t="s">
        <v>796</v>
      </c>
      <c r="BL3" s="841" t="s">
        <v>797</v>
      </c>
      <c r="BM3" s="709" t="s">
        <v>696</v>
      </c>
      <c r="BN3" s="708" t="s">
        <v>697</v>
      </c>
      <c r="BO3" s="708" t="s">
        <v>698</v>
      </c>
      <c r="BP3" s="708" t="s">
        <v>699</v>
      </c>
      <c r="BQ3" s="708" t="s">
        <v>697</v>
      </c>
      <c r="BR3" s="708" t="s">
        <v>698</v>
      </c>
      <c r="BS3" s="710" t="s">
        <v>700</v>
      </c>
      <c r="BT3" s="711" t="s">
        <v>220</v>
      </c>
      <c r="BU3" s="712" t="s">
        <v>221</v>
      </c>
      <c r="BV3" s="712" t="s">
        <v>222</v>
      </c>
      <c r="BW3" s="712" t="s">
        <v>223</v>
      </c>
      <c r="BX3" s="712" t="s">
        <v>224</v>
      </c>
      <c r="BY3" s="712" t="s">
        <v>221</v>
      </c>
      <c r="BZ3" s="712" t="s">
        <v>222</v>
      </c>
      <c r="CA3" s="712" t="s">
        <v>223</v>
      </c>
      <c r="CB3" s="712" t="s">
        <v>224</v>
      </c>
      <c r="CC3" s="712" t="s">
        <v>221</v>
      </c>
      <c r="CD3" s="712" t="s">
        <v>222</v>
      </c>
      <c r="CE3" s="712" t="s">
        <v>223</v>
      </c>
      <c r="CF3" s="712" t="s">
        <v>224</v>
      </c>
      <c r="CG3" s="717" t="s">
        <v>798</v>
      </c>
      <c r="CH3" s="784">
        <v>1</v>
      </c>
    </row>
    <row r="4" spans="1:86" s="531" customFormat="1" ht="68.25" customHeight="1">
      <c r="A4" s="908" t="s">
        <v>799</v>
      </c>
      <c r="B4" s="909" t="s">
        <v>800</v>
      </c>
      <c r="C4" s="792"/>
      <c r="D4" s="910" t="s">
        <v>743</v>
      </c>
      <c r="E4" s="792"/>
      <c r="F4" s="792"/>
      <c r="G4" s="773" t="s">
        <v>745</v>
      </c>
      <c r="H4" s="792"/>
      <c r="I4" s="793">
        <v>20000</v>
      </c>
      <c r="J4" s="885">
        <f>SUM(I4:I10)</f>
        <v>129650</v>
      </c>
      <c r="K4" s="792" t="s">
        <v>280</v>
      </c>
      <c r="L4" s="794" t="s">
        <v>746</v>
      </c>
      <c r="M4" s="795"/>
      <c r="N4" s="856" t="s">
        <v>438</v>
      </c>
      <c r="O4" s="879">
        <v>116900.04</v>
      </c>
      <c r="P4" s="879">
        <v>12750</v>
      </c>
      <c r="Q4" s="879"/>
      <c r="R4" s="879">
        <f>SUM(O4:Q10)</f>
        <v>129650.04</v>
      </c>
      <c r="S4" s="884">
        <f>J4-R4</f>
        <v>-3.9999999993597157E-2</v>
      </c>
      <c r="T4" s="915" t="s">
        <v>801</v>
      </c>
      <c r="U4" s="857"/>
      <c r="V4" s="857"/>
      <c r="W4" s="857"/>
      <c r="X4" s="857"/>
      <c r="Y4" s="857"/>
      <c r="Z4" s="857"/>
      <c r="AA4" s="857"/>
      <c r="AC4" s="796"/>
      <c r="AD4" s="929"/>
      <c r="AE4" s="929"/>
      <c r="AF4" s="929"/>
      <c r="AG4" s="932">
        <f>SUM(AD4:AF10)</f>
        <v>0</v>
      </c>
      <c r="AH4" s="935">
        <f>$J4-AG4</f>
        <v>129650</v>
      </c>
      <c r="AI4" s="916"/>
      <c r="AJ4" s="797"/>
      <c r="AK4" s="797"/>
      <c r="AL4" s="797"/>
      <c r="AM4" s="797"/>
      <c r="AN4" s="797"/>
      <c r="AO4" s="797"/>
      <c r="AP4" s="797"/>
      <c r="AR4" s="796"/>
      <c r="AS4" s="929"/>
      <c r="AT4" s="929"/>
      <c r="AU4" s="929"/>
      <c r="AV4" s="932">
        <f>SUM(AS4:AU10)</f>
        <v>0</v>
      </c>
      <c r="AW4" s="935">
        <f>$J4-AV4</f>
        <v>129650</v>
      </c>
      <c r="AX4" s="916"/>
      <c r="AY4" s="797"/>
      <c r="AZ4" s="797"/>
      <c r="BA4" s="797"/>
      <c r="BB4" s="797"/>
      <c r="BC4" s="797"/>
      <c r="BD4" s="797"/>
      <c r="BE4" s="797"/>
      <c r="BG4" s="796"/>
      <c r="BH4" s="929"/>
      <c r="BI4" s="929"/>
      <c r="BJ4" s="929"/>
      <c r="BK4" s="932">
        <f>SUM(BH4:BJ10)</f>
        <v>0</v>
      </c>
      <c r="BL4" s="935">
        <f>$J4-BK4</f>
        <v>129650</v>
      </c>
      <c r="BM4" s="916"/>
      <c r="BN4" s="797"/>
      <c r="BO4" s="797"/>
      <c r="BP4" s="797"/>
      <c r="BQ4" s="797"/>
      <c r="BR4" s="797"/>
      <c r="BS4" s="797"/>
      <c r="BT4" s="797"/>
      <c r="BU4" s="798"/>
      <c r="BV4" s="798"/>
      <c r="BW4" s="798"/>
      <c r="BX4" s="798"/>
      <c r="BY4" s="798"/>
      <c r="BZ4" s="798"/>
      <c r="CA4" s="799"/>
      <c r="CB4" s="799"/>
      <c r="CC4" s="798"/>
      <c r="CD4" s="798" t="s">
        <v>237</v>
      </c>
      <c r="CE4" s="798" t="s">
        <v>237</v>
      </c>
      <c r="CF4" s="799"/>
      <c r="CG4" s="800"/>
      <c r="CH4" s="801">
        <v>1</v>
      </c>
    </row>
    <row r="5" spans="1:86" s="531" customFormat="1" ht="176.25" customHeight="1">
      <c r="A5" s="908"/>
      <c r="B5" s="909"/>
      <c r="C5" s="792"/>
      <c r="D5" s="910"/>
      <c r="E5" s="792" t="s">
        <v>751</v>
      </c>
      <c r="F5" s="792"/>
      <c r="G5" s="773" t="s">
        <v>745</v>
      </c>
      <c r="H5" s="792"/>
      <c r="I5" s="793">
        <v>65000</v>
      </c>
      <c r="J5" s="886"/>
      <c r="K5" s="792" t="s">
        <v>280</v>
      </c>
      <c r="L5" s="794" t="s">
        <v>746</v>
      </c>
      <c r="M5" s="795"/>
      <c r="N5" s="856" t="s">
        <v>438</v>
      </c>
      <c r="O5" s="880"/>
      <c r="P5" s="880"/>
      <c r="Q5" s="880"/>
      <c r="R5" s="880"/>
      <c r="S5" s="880"/>
      <c r="T5" s="882"/>
      <c r="U5" s="857"/>
      <c r="V5" s="857"/>
      <c r="W5" s="857"/>
      <c r="X5" s="857"/>
      <c r="Y5" s="857"/>
      <c r="Z5" s="857"/>
      <c r="AA5" s="857"/>
      <c r="AC5" s="796"/>
      <c r="AD5" s="930"/>
      <c r="AE5" s="930"/>
      <c r="AF5" s="930"/>
      <c r="AG5" s="933"/>
      <c r="AH5" s="933"/>
      <c r="AI5" s="917"/>
      <c r="AJ5" s="797"/>
      <c r="AK5" s="797"/>
      <c r="AL5" s="797"/>
      <c r="AM5" s="797"/>
      <c r="AN5" s="797"/>
      <c r="AO5" s="797"/>
      <c r="AP5" s="797"/>
      <c r="AR5" s="796"/>
      <c r="AS5" s="930"/>
      <c r="AT5" s="930"/>
      <c r="AU5" s="930"/>
      <c r="AV5" s="933"/>
      <c r="AW5" s="933"/>
      <c r="AX5" s="917"/>
      <c r="AY5" s="797"/>
      <c r="AZ5" s="797"/>
      <c r="BA5" s="797"/>
      <c r="BB5" s="797"/>
      <c r="BC5" s="797"/>
      <c r="BD5" s="797"/>
      <c r="BE5" s="797"/>
      <c r="BG5" s="796"/>
      <c r="BH5" s="930"/>
      <c r="BI5" s="930"/>
      <c r="BJ5" s="930"/>
      <c r="BK5" s="933"/>
      <c r="BL5" s="933"/>
      <c r="BM5" s="917"/>
      <c r="BN5" s="797"/>
      <c r="BO5" s="797"/>
      <c r="BP5" s="797"/>
      <c r="BQ5" s="797"/>
      <c r="BR5" s="797"/>
      <c r="BS5" s="797"/>
      <c r="BT5" s="797"/>
      <c r="BU5" s="798"/>
      <c r="BV5" s="798"/>
      <c r="BW5" s="798"/>
      <c r="BX5" s="798"/>
      <c r="BY5" s="798"/>
      <c r="BZ5" s="798"/>
      <c r="CA5" s="799"/>
      <c r="CB5" s="799"/>
      <c r="CC5" s="798"/>
      <c r="CD5" s="798" t="s">
        <v>237</v>
      </c>
      <c r="CE5" s="798" t="s">
        <v>237</v>
      </c>
      <c r="CF5" s="799"/>
      <c r="CG5" s="800"/>
      <c r="CH5" s="801">
        <v>1</v>
      </c>
    </row>
    <row r="6" spans="1:86" s="531" customFormat="1" ht="78.75" customHeight="1">
      <c r="A6" s="908"/>
      <c r="B6" s="909"/>
      <c r="C6" s="792"/>
      <c r="D6" s="910"/>
      <c r="E6" s="792" t="s">
        <v>752</v>
      </c>
      <c r="F6" s="792"/>
      <c r="G6" s="773" t="s">
        <v>745</v>
      </c>
      <c r="H6" s="792"/>
      <c r="I6" s="793">
        <v>15000</v>
      </c>
      <c r="J6" s="886"/>
      <c r="K6" s="792" t="s">
        <v>280</v>
      </c>
      <c r="L6" s="794" t="s">
        <v>746</v>
      </c>
      <c r="M6" s="795"/>
      <c r="N6" s="856" t="s">
        <v>438</v>
      </c>
      <c r="O6" s="880"/>
      <c r="P6" s="880"/>
      <c r="Q6" s="880"/>
      <c r="R6" s="880"/>
      <c r="S6" s="880"/>
      <c r="T6" s="882"/>
      <c r="U6" s="857"/>
      <c r="V6" s="857"/>
      <c r="W6" s="857"/>
      <c r="X6" s="857"/>
      <c r="Y6" s="857"/>
      <c r="Z6" s="857"/>
      <c r="AA6" s="857"/>
      <c r="AC6" s="796"/>
      <c r="AD6" s="930"/>
      <c r="AE6" s="930"/>
      <c r="AF6" s="930"/>
      <c r="AG6" s="933"/>
      <c r="AH6" s="933"/>
      <c r="AI6" s="917"/>
      <c r="AJ6" s="797"/>
      <c r="AK6" s="797"/>
      <c r="AL6" s="797"/>
      <c r="AM6" s="797"/>
      <c r="AN6" s="797"/>
      <c r="AO6" s="797"/>
      <c r="AP6" s="797"/>
      <c r="AR6" s="796"/>
      <c r="AS6" s="930"/>
      <c r="AT6" s="930"/>
      <c r="AU6" s="930"/>
      <c r="AV6" s="933"/>
      <c r="AW6" s="933"/>
      <c r="AX6" s="917"/>
      <c r="AY6" s="797"/>
      <c r="AZ6" s="797"/>
      <c r="BA6" s="797"/>
      <c r="BB6" s="797"/>
      <c r="BC6" s="797"/>
      <c r="BD6" s="797"/>
      <c r="BE6" s="797"/>
      <c r="BG6" s="796"/>
      <c r="BH6" s="930"/>
      <c r="BI6" s="930"/>
      <c r="BJ6" s="930"/>
      <c r="BK6" s="933"/>
      <c r="BL6" s="933"/>
      <c r="BM6" s="917"/>
      <c r="BN6" s="797"/>
      <c r="BO6" s="797"/>
      <c r="BP6" s="797"/>
      <c r="BQ6" s="797"/>
      <c r="BR6" s="797"/>
      <c r="BS6" s="797"/>
      <c r="BT6" s="797"/>
      <c r="BU6" s="798"/>
      <c r="BV6" s="798"/>
      <c r="BW6" s="798"/>
      <c r="BX6" s="798"/>
      <c r="BY6" s="798"/>
      <c r="BZ6" s="798"/>
      <c r="CA6" s="799"/>
      <c r="CB6" s="799"/>
      <c r="CC6" s="798"/>
      <c r="CD6" s="798" t="s">
        <v>237</v>
      </c>
      <c r="CE6" s="798" t="s">
        <v>237</v>
      </c>
      <c r="CF6" s="799"/>
      <c r="CG6" s="800"/>
      <c r="CH6" s="801">
        <v>1</v>
      </c>
    </row>
    <row r="7" spans="1:86" s="531" customFormat="1" ht="93">
      <c r="A7" s="908"/>
      <c r="B7" s="909"/>
      <c r="C7" s="792" t="s">
        <v>742</v>
      </c>
      <c r="D7" s="910"/>
      <c r="E7" s="792" t="s">
        <v>753</v>
      </c>
      <c r="F7" s="792"/>
      <c r="G7" s="773" t="s">
        <v>745</v>
      </c>
      <c r="H7" s="802"/>
      <c r="I7" s="793">
        <v>2650</v>
      </c>
      <c r="J7" s="886"/>
      <c r="K7" s="792" t="s">
        <v>280</v>
      </c>
      <c r="L7" s="794" t="s">
        <v>746</v>
      </c>
      <c r="M7" s="795"/>
      <c r="N7" s="856" t="s">
        <v>438</v>
      </c>
      <c r="O7" s="880"/>
      <c r="P7" s="880"/>
      <c r="Q7" s="880"/>
      <c r="R7" s="880"/>
      <c r="S7" s="880"/>
      <c r="T7" s="883"/>
      <c r="U7" s="857"/>
      <c r="V7" s="857"/>
      <c r="W7" s="857"/>
      <c r="X7" s="857"/>
      <c r="Y7" s="857"/>
      <c r="Z7" s="857"/>
      <c r="AA7" s="857"/>
      <c r="AC7" s="796"/>
      <c r="AD7" s="930"/>
      <c r="AE7" s="930"/>
      <c r="AF7" s="930"/>
      <c r="AG7" s="933"/>
      <c r="AH7" s="933"/>
      <c r="AI7" s="918"/>
      <c r="AJ7" s="797"/>
      <c r="AK7" s="797"/>
      <c r="AL7" s="797"/>
      <c r="AM7" s="797"/>
      <c r="AN7" s="797"/>
      <c r="AO7" s="797"/>
      <c r="AP7" s="797"/>
      <c r="AR7" s="796"/>
      <c r="AS7" s="930"/>
      <c r="AT7" s="930"/>
      <c r="AU7" s="930"/>
      <c r="AV7" s="933"/>
      <c r="AW7" s="933"/>
      <c r="AX7" s="918"/>
      <c r="AY7" s="797"/>
      <c r="AZ7" s="797"/>
      <c r="BA7" s="797"/>
      <c r="BB7" s="797"/>
      <c r="BC7" s="797"/>
      <c r="BD7" s="797"/>
      <c r="BE7" s="797"/>
      <c r="BG7" s="796"/>
      <c r="BH7" s="930"/>
      <c r="BI7" s="930"/>
      <c r="BJ7" s="930"/>
      <c r="BK7" s="933"/>
      <c r="BL7" s="933"/>
      <c r="BM7" s="918"/>
      <c r="BN7" s="797"/>
      <c r="BO7" s="797"/>
      <c r="BP7" s="797"/>
      <c r="BQ7" s="797"/>
      <c r="BR7" s="797"/>
      <c r="BS7" s="797"/>
      <c r="BT7" s="797"/>
      <c r="BU7" s="802"/>
      <c r="BV7" s="802"/>
      <c r="BW7" s="802"/>
      <c r="BX7" s="802"/>
      <c r="BY7" s="802"/>
      <c r="BZ7" s="802"/>
      <c r="CA7" s="802"/>
      <c r="CB7" s="802"/>
      <c r="CC7" s="802"/>
      <c r="CD7" s="798" t="s">
        <v>237</v>
      </c>
      <c r="CE7" s="798" t="s">
        <v>237</v>
      </c>
      <c r="CF7" s="802"/>
      <c r="CG7" s="803"/>
      <c r="CH7" s="801">
        <v>1</v>
      </c>
    </row>
    <row r="8" spans="1:86" s="531" customFormat="1" ht="129" customHeight="1">
      <c r="A8" s="908"/>
      <c r="B8" s="909"/>
      <c r="C8" s="792" t="s">
        <v>802</v>
      </c>
      <c r="D8" s="910" t="s">
        <v>755</v>
      </c>
      <c r="E8" s="792" t="s">
        <v>756</v>
      </c>
      <c r="F8" s="792"/>
      <c r="G8" s="773" t="s">
        <v>745</v>
      </c>
      <c r="H8" s="792"/>
      <c r="I8" s="793">
        <v>9000</v>
      </c>
      <c r="J8" s="886"/>
      <c r="K8" s="792" t="s">
        <v>280</v>
      </c>
      <c r="L8" s="794" t="s">
        <v>746</v>
      </c>
      <c r="M8" s="795"/>
      <c r="N8" s="856" t="s">
        <v>438</v>
      </c>
      <c r="O8" s="880"/>
      <c r="P8" s="880"/>
      <c r="Q8" s="880"/>
      <c r="R8" s="880"/>
      <c r="S8" s="880"/>
      <c r="T8" s="882" t="s">
        <v>803</v>
      </c>
      <c r="U8" s="857"/>
      <c r="V8" s="857"/>
      <c r="W8" s="857"/>
      <c r="X8" s="857"/>
      <c r="Y8" s="857"/>
      <c r="Z8" s="857"/>
      <c r="AA8" s="903" t="s">
        <v>804</v>
      </c>
      <c r="AC8" s="796"/>
      <c r="AD8" s="930"/>
      <c r="AE8" s="930"/>
      <c r="AF8" s="930"/>
      <c r="AG8" s="933"/>
      <c r="AH8" s="933"/>
      <c r="AI8" s="919"/>
      <c r="AJ8" s="797"/>
      <c r="AK8" s="797"/>
      <c r="AL8" s="797"/>
      <c r="AM8" s="797"/>
      <c r="AN8" s="797"/>
      <c r="AO8" s="797"/>
      <c r="AP8" s="921"/>
      <c r="AR8" s="796"/>
      <c r="AS8" s="930"/>
      <c r="AT8" s="930"/>
      <c r="AU8" s="930"/>
      <c r="AV8" s="933"/>
      <c r="AW8" s="933"/>
      <c r="AX8" s="919"/>
      <c r="AY8" s="797"/>
      <c r="AZ8" s="797"/>
      <c r="BA8" s="797"/>
      <c r="BB8" s="797"/>
      <c r="BC8" s="797"/>
      <c r="BD8" s="797"/>
      <c r="BE8" s="921"/>
      <c r="BG8" s="796"/>
      <c r="BH8" s="930"/>
      <c r="BI8" s="930"/>
      <c r="BJ8" s="930"/>
      <c r="BK8" s="933"/>
      <c r="BL8" s="933"/>
      <c r="BM8" s="919"/>
      <c r="BN8" s="797"/>
      <c r="BO8" s="797"/>
      <c r="BP8" s="797"/>
      <c r="BQ8" s="797"/>
      <c r="BR8" s="797"/>
      <c r="BS8" s="797"/>
      <c r="BT8" s="921"/>
      <c r="BU8" s="798"/>
      <c r="BV8" s="798"/>
      <c r="BW8" s="798"/>
      <c r="BX8" s="798"/>
      <c r="BY8" s="798"/>
      <c r="BZ8" s="798"/>
      <c r="CA8" s="799"/>
      <c r="CB8" s="799"/>
      <c r="CC8" s="798"/>
      <c r="CD8" s="798" t="s">
        <v>237</v>
      </c>
      <c r="CE8" s="798" t="s">
        <v>237</v>
      </c>
      <c r="CF8" s="799"/>
      <c r="CG8" s="800"/>
      <c r="CH8" s="801">
        <v>1</v>
      </c>
    </row>
    <row r="9" spans="1:86" s="531" customFormat="1" ht="58.5" customHeight="1">
      <c r="A9" s="908"/>
      <c r="B9" s="909"/>
      <c r="C9" s="792"/>
      <c r="D9" s="910"/>
      <c r="E9" s="792" t="s">
        <v>761</v>
      </c>
      <c r="F9" s="792"/>
      <c r="G9" s="773" t="s">
        <v>745</v>
      </c>
      <c r="H9" s="792"/>
      <c r="I9" s="793">
        <v>10000</v>
      </c>
      <c r="J9" s="886"/>
      <c r="K9" s="792" t="s">
        <v>280</v>
      </c>
      <c r="L9" s="794" t="s">
        <v>746</v>
      </c>
      <c r="M9" s="795"/>
      <c r="N9" s="856" t="s">
        <v>438</v>
      </c>
      <c r="O9" s="880"/>
      <c r="P9" s="880"/>
      <c r="Q9" s="880"/>
      <c r="R9" s="880"/>
      <c r="S9" s="880"/>
      <c r="T9" s="882"/>
      <c r="U9" s="857"/>
      <c r="V9" s="857"/>
      <c r="W9" s="857"/>
      <c r="X9" s="857"/>
      <c r="Y9" s="857"/>
      <c r="Z9" s="857"/>
      <c r="AA9" s="904"/>
      <c r="AC9" s="796"/>
      <c r="AD9" s="930"/>
      <c r="AE9" s="930"/>
      <c r="AF9" s="930"/>
      <c r="AG9" s="933"/>
      <c r="AH9" s="933"/>
      <c r="AI9" s="919"/>
      <c r="AJ9" s="797"/>
      <c r="AK9" s="797"/>
      <c r="AL9" s="797"/>
      <c r="AM9" s="797"/>
      <c r="AN9" s="797"/>
      <c r="AO9" s="797"/>
      <c r="AP9" s="922"/>
      <c r="AR9" s="796"/>
      <c r="AS9" s="930"/>
      <c r="AT9" s="930"/>
      <c r="AU9" s="930"/>
      <c r="AV9" s="933"/>
      <c r="AW9" s="933"/>
      <c r="AX9" s="919"/>
      <c r="AY9" s="797"/>
      <c r="AZ9" s="797"/>
      <c r="BA9" s="797"/>
      <c r="BB9" s="797"/>
      <c r="BC9" s="797"/>
      <c r="BD9" s="797"/>
      <c r="BE9" s="922"/>
      <c r="BG9" s="796"/>
      <c r="BH9" s="930"/>
      <c r="BI9" s="930"/>
      <c r="BJ9" s="930"/>
      <c r="BK9" s="933"/>
      <c r="BL9" s="933"/>
      <c r="BM9" s="919"/>
      <c r="BN9" s="797"/>
      <c r="BO9" s="797"/>
      <c r="BP9" s="797"/>
      <c r="BQ9" s="797"/>
      <c r="BR9" s="797"/>
      <c r="BS9" s="797"/>
      <c r="BT9" s="922"/>
      <c r="BU9" s="798"/>
      <c r="BV9" s="798"/>
      <c r="BW9" s="798"/>
      <c r="BX9" s="798"/>
      <c r="BY9" s="798"/>
      <c r="BZ9" s="798"/>
      <c r="CA9" s="799"/>
      <c r="CB9" s="799"/>
      <c r="CC9" s="798"/>
      <c r="CD9" s="798" t="s">
        <v>237</v>
      </c>
      <c r="CE9" s="798" t="s">
        <v>237</v>
      </c>
      <c r="CF9" s="799"/>
      <c r="CG9" s="800"/>
      <c r="CH9" s="801">
        <v>1</v>
      </c>
    </row>
    <row r="10" spans="1:86" s="531" customFormat="1" ht="77.45">
      <c r="A10" s="908"/>
      <c r="B10" s="909"/>
      <c r="C10" s="792"/>
      <c r="D10" s="910"/>
      <c r="E10" s="792" t="s">
        <v>805</v>
      </c>
      <c r="F10" s="792"/>
      <c r="G10" s="773" t="s">
        <v>745</v>
      </c>
      <c r="H10" s="792"/>
      <c r="I10" s="793">
        <v>8000</v>
      </c>
      <c r="J10" s="887"/>
      <c r="K10" s="792" t="s">
        <v>280</v>
      </c>
      <c r="L10" s="794" t="s">
        <v>746</v>
      </c>
      <c r="M10" s="795"/>
      <c r="N10" s="856" t="s">
        <v>438</v>
      </c>
      <c r="O10" s="881"/>
      <c r="P10" s="881"/>
      <c r="Q10" s="881"/>
      <c r="R10" s="881"/>
      <c r="S10" s="881"/>
      <c r="T10" s="883"/>
      <c r="U10" s="858">
        <v>25</v>
      </c>
      <c r="V10" s="858">
        <v>16</v>
      </c>
      <c r="W10" s="857"/>
      <c r="X10" s="857"/>
      <c r="Y10" s="857"/>
      <c r="Z10" s="857"/>
      <c r="AA10" s="905"/>
      <c r="AC10" s="796"/>
      <c r="AD10" s="931"/>
      <c r="AE10" s="931"/>
      <c r="AF10" s="931"/>
      <c r="AG10" s="934"/>
      <c r="AH10" s="934"/>
      <c r="AI10" s="920"/>
      <c r="AJ10" s="823"/>
      <c r="AK10" s="823"/>
      <c r="AL10" s="797"/>
      <c r="AM10" s="797"/>
      <c r="AN10" s="797"/>
      <c r="AO10" s="797"/>
      <c r="AP10" s="923"/>
      <c r="AR10" s="796"/>
      <c r="AS10" s="931"/>
      <c r="AT10" s="931"/>
      <c r="AU10" s="931"/>
      <c r="AV10" s="934"/>
      <c r="AW10" s="934"/>
      <c r="AX10" s="920"/>
      <c r="AY10" s="823"/>
      <c r="AZ10" s="823"/>
      <c r="BA10" s="797"/>
      <c r="BB10" s="797"/>
      <c r="BC10" s="797"/>
      <c r="BD10" s="797"/>
      <c r="BE10" s="923"/>
      <c r="BG10" s="796"/>
      <c r="BH10" s="931"/>
      <c r="BI10" s="931"/>
      <c r="BJ10" s="931"/>
      <c r="BK10" s="934"/>
      <c r="BL10" s="934"/>
      <c r="BM10" s="920"/>
      <c r="BN10" s="823"/>
      <c r="BO10" s="823"/>
      <c r="BP10" s="797"/>
      <c r="BQ10" s="797"/>
      <c r="BR10" s="797"/>
      <c r="BS10" s="797"/>
      <c r="BT10" s="923"/>
      <c r="BU10" s="798"/>
      <c r="BV10" s="798"/>
      <c r="BW10" s="798"/>
      <c r="BX10" s="798"/>
      <c r="BY10" s="798"/>
      <c r="BZ10" s="798"/>
      <c r="CA10" s="799"/>
      <c r="CB10" s="799"/>
      <c r="CC10" s="798"/>
      <c r="CD10" s="798" t="s">
        <v>237</v>
      </c>
      <c r="CE10" s="798" t="s">
        <v>237</v>
      </c>
      <c r="CF10" s="799"/>
      <c r="CG10" s="800"/>
      <c r="CH10" s="801">
        <v>1</v>
      </c>
    </row>
    <row r="11" spans="1:86" s="531" customFormat="1" ht="73.5" customHeight="1">
      <c r="A11" s="912" t="s">
        <v>806</v>
      </c>
      <c r="B11" s="909"/>
      <c r="C11" s="910"/>
      <c r="D11" s="792"/>
      <c r="E11" s="792"/>
      <c r="F11" s="792"/>
      <c r="G11" s="773"/>
      <c r="H11" s="792"/>
      <c r="I11" s="774"/>
      <c r="J11" s="872"/>
      <c r="K11" s="792"/>
      <c r="L11" s="800"/>
      <c r="M11" s="804"/>
      <c r="N11" s="856"/>
      <c r="O11" s="877"/>
      <c r="P11" s="877"/>
      <c r="Q11" s="877"/>
      <c r="R11" s="877"/>
      <c r="S11" s="914"/>
      <c r="T11" s="859"/>
      <c r="U11" s="859"/>
      <c r="V11" s="859"/>
      <c r="W11" s="859"/>
      <c r="X11" s="859"/>
      <c r="Y11" s="859"/>
      <c r="Z11" s="859"/>
      <c r="AA11" s="859"/>
      <c r="AC11" s="796"/>
      <c r="AD11" s="924"/>
      <c r="AE11" s="924"/>
      <c r="AF11" s="924"/>
      <c r="AG11" s="926">
        <f>SUM(AD11:AF12)</f>
        <v>0</v>
      </c>
      <c r="AH11" s="928">
        <f>J11-AG11</f>
        <v>0</v>
      </c>
      <c r="AI11" s="792"/>
      <c r="AJ11" s="792"/>
      <c r="AK11" s="792"/>
      <c r="AL11" s="792"/>
      <c r="AM11" s="792"/>
      <c r="AN11" s="792"/>
      <c r="AO11" s="792"/>
      <c r="AP11" s="792"/>
      <c r="AR11" s="796"/>
      <c r="AS11" s="924"/>
      <c r="AT11" s="924"/>
      <c r="AU11" s="924"/>
      <c r="AV11" s="926">
        <f>SUM(AS11:AU12)</f>
        <v>0</v>
      </c>
      <c r="AW11" s="928">
        <f>Y11-AV11</f>
        <v>0</v>
      </c>
      <c r="AX11" s="792"/>
      <c r="AY11" s="792"/>
      <c r="AZ11" s="792"/>
      <c r="BA11" s="792"/>
      <c r="BB11" s="792"/>
      <c r="BC11" s="792"/>
      <c r="BD11" s="792"/>
      <c r="BE11" s="792"/>
      <c r="BG11" s="796"/>
      <c r="BH11" s="924"/>
      <c r="BI11" s="924"/>
      <c r="BJ11" s="924"/>
      <c r="BK11" s="926">
        <f>SUM(BH11:BJ12)</f>
        <v>0</v>
      </c>
      <c r="BL11" s="928">
        <f>AN11-BK11</f>
        <v>0</v>
      </c>
      <c r="BM11" s="792"/>
      <c r="BN11" s="792"/>
      <c r="BO11" s="792"/>
      <c r="BP11" s="792"/>
      <c r="BQ11" s="792"/>
      <c r="BR11" s="792"/>
      <c r="BS11" s="792"/>
      <c r="BT11" s="792"/>
      <c r="BU11" s="798"/>
      <c r="BV11" s="798"/>
      <c r="BW11" s="798"/>
      <c r="BX11" s="798"/>
      <c r="BY11" s="798"/>
      <c r="BZ11" s="798"/>
      <c r="CA11" s="798"/>
      <c r="CB11" s="798" t="s">
        <v>237</v>
      </c>
      <c r="CC11" s="798" t="s">
        <v>237</v>
      </c>
      <c r="CD11" s="798"/>
      <c r="CE11" s="798"/>
      <c r="CF11" s="798"/>
      <c r="CG11" s="800" t="s">
        <v>272</v>
      </c>
      <c r="CH11" s="801">
        <v>1</v>
      </c>
    </row>
    <row r="12" spans="1:86" s="531" customFormat="1" ht="75" customHeight="1">
      <c r="A12" s="913"/>
      <c r="B12" s="909"/>
      <c r="C12" s="910"/>
      <c r="D12" s="792"/>
      <c r="E12" s="792"/>
      <c r="F12" s="792"/>
      <c r="G12" s="773"/>
      <c r="H12" s="792"/>
      <c r="I12" s="774"/>
      <c r="J12" s="873"/>
      <c r="K12" s="792"/>
      <c r="L12" s="800"/>
      <c r="M12" s="804"/>
      <c r="N12" s="856"/>
      <c r="O12" s="878"/>
      <c r="P12" s="878"/>
      <c r="Q12" s="878"/>
      <c r="R12" s="878"/>
      <c r="S12" s="878"/>
      <c r="T12" s="859"/>
      <c r="U12" s="859"/>
      <c r="V12" s="859"/>
      <c r="W12" s="859"/>
      <c r="X12" s="859"/>
      <c r="Y12" s="859"/>
      <c r="Z12" s="859"/>
      <c r="AA12" s="859"/>
      <c r="AC12" s="796"/>
      <c r="AD12" s="925"/>
      <c r="AE12" s="925"/>
      <c r="AF12" s="925"/>
      <c r="AG12" s="927"/>
      <c r="AH12" s="927"/>
      <c r="AI12" s="792"/>
      <c r="AJ12" s="792"/>
      <c r="AK12" s="792"/>
      <c r="AL12" s="792"/>
      <c r="AM12" s="792"/>
      <c r="AN12" s="792"/>
      <c r="AO12" s="792"/>
      <c r="AP12" s="792"/>
      <c r="AR12" s="796"/>
      <c r="AS12" s="925"/>
      <c r="AT12" s="925"/>
      <c r="AU12" s="925"/>
      <c r="AV12" s="927"/>
      <c r="AW12" s="927"/>
      <c r="AX12" s="792"/>
      <c r="AY12" s="792"/>
      <c r="AZ12" s="792"/>
      <c r="BA12" s="792"/>
      <c r="BB12" s="792"/>
      <c r="BC12" s="792"/>
      <c r="BD12" s="792"/>
      <c r="BE12" s="792"/>
      <c r="BG12" s="796"/>
      <c r="BH12" s="925"/>
      <c r="BI12" s="925"/>
      <c r="BJ12" s="925"/>
      <c r="BK12" s="927"/>
      <c r="BL12" s="927"/>
      <c r="BM12" s="792"/>
      <c r="BN12" s="792"/>
      <c r="BO12" s="792"/>
      <c r="BP12" s="792"/>
      <c r="BQ12" s="792"/>
      <c r="BR12" s="792"/>
      <c r="BS12" s="792"/>
      <c r="BT12" s="792"/>
      <c r="BU12" s="798"/>
      <c r="BV12" s="798"/>
      <c r="BW12" s="798"/>
      <c r="BX12" s="798"/>
      <c r="BY12" s="798"/>
      <c r="BZ12" s="798"/>
      <c r="CA12" s="798"/>
      <c r="CB12" s="798" t="s">
        <v>237</v>
      </c>
      <c r="CC12" s="798" t="s">
        <v>237</v>
      </c>
      <c r="CD12" s="798" t="s">
        <v>237</v>
      </c>
      <c r="CE12" s="798"/>
      <c r="CF12" s="798"/>
      <c r="CG12" s="800"/>
      <c r="CH12" s="801">
        <v>1</v>
      </c>
    </row>
    <row r="13" spans="1:86" s="531" customFormat="1" ht="85.5" customHeight="1">
      <c r="A13" s="911" t="s">
        <v>276</v>
      </c>
      <c r="B13" s="792"/>
      <c r="C13" s="792"/>
      <c r="D13" s="792"/>
      <c r="E13" s="792"/>
      <c r="F13" s="792"/>
      <c r="G13" s="773"/>
      <c r="H13" s="792"/>
      <c r="I13" s="774"/>
      <c r="J13" s="774"/>
      <c r="K13" s="792"/>
      <c r="L13" s="800"/>
      <c r="M13" s="804"/>
      <c r="N13" s="856"/>
      <c r="O13" s="859"/>
      <c r="P13" s="859"/>
      <c r="Q13" s="859"/>
      <c r="R13" s="859"/>
      <c r="S13" s="860"/>
      <c r="T13" s="859"/>
      <c r="U13" s="859"/>
      <c r="V13" s="859"/>
      <c r="W13" s="859"/>
      <c r="X13" s="859"/>
      <c r="Y13" s="859"/>
      <c r="Z13" s="859"/>
      <c r="AA13" s="859"/>
      <c r="AC13" s="796"/>
      <c r="AD13" s="792"/>
      <c r="AE13" s="792"/>
      <c r="AF13" s="792"/>
      <c r="AG13" s="842">
        <f>SUM(AD13:AF13)</f>
        <v>0</v>
      </c>
      <c r="AH13" s="843">
        <f>J13-AG13</f>
        <v>0</v>
      </c>
      <c r="AI13" s="792"/>
      <c r="AJ13" s="792"/>
      <c r="AK13" s="792"/>
      <c r="AL13" s="792"/>
      <c r="AM13" s="792"/>
      <c r="AN13" s="792"/>
      <c r="AO13" s="792"/>
      <c r="AP13" s="792"/>
      <c r="AR13" s="796"/>
      <c r="AS13" s="792"/>
      <c r="AT13" s="792"/>
      <c r="AU13" s="792"/>
      <c r="AV13" s="842">
        <f>SUM(AS13:AU13)</f>
        <v>0</v>
      </c>
      <c r="AW13" s="843">
        <f>Y13-AV13</f>
        <v>0</v>
      </c>
      <c r="AX13" s="792"/>
      <c r="AY13" s="792"/>
      <c r="AZ13" s="792"/>
      <c r="BA13" s="792"/>
      <c r="BB13" s="792"/>
      <c r="BC13" s="792"/>
      <c r="BD13" s="792"/>
      <c r="BE13" s="792"/>
      <c r="BG13" s="796"/>
      <c r="BH13" s="792"/>
      <c r="BI13" s="792"/>
      <c r="BJ13" s="792"/>
      <c r="BK13" s="842">
        <f>SUM(BH13:BJ13)</f>
        <v>0</v>
      </c>
      <c r="BL13" s="843">
        <f>AN13-BK13</f>
        <v>0</v>
      </c>
      <c r="BM13" s="792"/>
      <c r="BN13" s="792"/>
      <c r="BO13" s="792"/>
      <c r="BP13" s="792"/>
      <c r="BQ13" s="792"/>
      <c r="BR13" s="792"/>
      <c r="BS13" s="792"/>
      <c r="BT13" s="792"/>
      <c r="BU13" s="805"/>
      <c r="BV13" s="805"/>
      <c r="BW13" s="805"/>
      <c r="BX13" s="805"/>
      <c r="BY13" s="805"/>
      <c r="BZ13" s="805"/>
      <c r="CA13" s="805"/>
      <c r="CB13" s="805"/>
      <c r="CC13" s="798" t="s">
        <v>237</v>
      </c>
      <c r="CD13" s="798" t="s">
        <v>237</v>
      </c>
      <c r="CE13" s="805"/>
      <c r="CF13" s="798"/>
      <c r="CG13" s="800"/>
      <c r="CH13" s="801">
        <v>1</v>
      </c>
    </row>
    <row r="14" spans="1:86" s="96" customFormat="1" ht="75.75" customHeight="1">
      <c r="A14" s="911"/>
      <c r="B14" s="691" t="s">
        <v>277</v>
      </c>
      <c r="C14" s="792"/>
      <c r="D14" s="691"/>
      <c r="E14" s="691"/>
      <c r="F14" s="691"/>
      <c r="G14" s="726"/>
      <c r="H14" s="691"/>
      <c r="I14" s="691"/>
      <c r="J14" s="692"/>
      <c r="K14" s="691"/>
      <c r="L14" s="719"/>
      <c r="M14" s="702"/>
      <c r="N14" s="856"/>
      <c r="O14" s="859"/>
      <c r="P14" s="859"/>
      <c r="Q14" s="859"/>
      <c r="R14" s="859"/>
      <c r="S14" s="860"/>
      <c r="T14" s="859"/>
      <c r="U14" s="859"/>
      <c r="V14" s="859"/>
      <c r="W14" s="859"/>
      <c r="X14" s="859"/>
      <c r="Y14" s="859"/>
      <c r="Z14" s="859"/>
      <c r="AA14" s="859"/>
      <c r="AC14" s="718"/>
      <c r="AD14" s="691"/>
      <c r="AE14" s="691"/>
      <c r="AF14" s="691"/>
      <c r="AG14" s="842">
        <f>SUM(AD14:AF14)</f>
        <v>0</v>
      </c>
      <c r="AH14" s="843">
        <f>J14-AG14</f>
        <v>0</v>
      </c>
      <c r="AI14" s="691"/>
      <c r="AJ14" s="691"/>
      <c r="AK14" s="691"/>
      <c r="AL14" s="691"/>
      <c r="AM14" s="691"/>
      <c r="AN14" s="691"/>
      <c r="AO14" s="691"/>
      <c r="AP14" s="691"/>
      <c r="AR14" s="718"/>
      <c r="AS14" s="691"/>
      <c r="AT14" s="691"/>
      <c r="AU14" s="691"/>
      <c r="AV14" s="842">
        <f>SUM(AS14:AU14)</f>
        <v>0</v>
      </c>
      <c r="AW14" s="843">
        <f>Y14-AV14</f>
        <v>0</v>
      </c>
      <c r="AX14" s="691"/>
      <c r="AY14" s="691"/>
      <c r="AZ14" s="691"/>
      <c r="BA14" s="691"/>
      <c r="BB14" s="691"/>
      <c r="BC14" s="691"/>
      <c r="BD14" s="691"/>
      <c r="BE14" s="691"/>
      <c r="BG14" s="718"/>
      <c r="BH14" s="691"/>
      <c r="BI14" s="691"/>
      <c r="BJ14" s="691"/>
      <c r="BK14" s="842">
        <f>SUM(BH14:BJ14)</f>
        <v>0</v>
      </c>
      <c r="BL14" s="843">
        <f>AN14-BK14</f>
        <v>0</v>
      </c>
      <c r="BM14" s="691"/>
      <c r="BN14" s="691"/>
      <c r="BO14" s="691"/>
      <c r="BP14" s="691"/>
      <c r="BQ14" s="691"/>
      <c r="BR14" s="691"/>
      <c r="BS14" s="691"/>
      <c r="BT14" s="691"/>
      <c r="BU14" s="691"/>
      <c r="BV14" s="694"/>
      <c r="BW14" s="694"/>
      <c r="BX14" s="694"/>
      <c r="BY14" s="694"/>
      <c r="BZ14" s="694"/>
      <c r="CA14" s="694"/>
      <c r="CB14" s="694"/>
      <c r="CC14" s="694"/>
      <c r="CD14" s="694"/>
      <c r="CE14" s="694"/>
      <c r="CF14" s="693"/>
      <c r="CG14" s="720"/>
      <c r="CH14" s="785">
        <v>1</v>
      </c>
    </row>
    <row r="15" spans="1:86" s="96" customFormat="1" ht="75.75" customHeight="1">
      <c r="A15" s="911"/>
      <c r="B15" s="691" t="s">
        <v>277</v>
      </c>
      <c r="C15" s="792"/>
      <c r="D15" s="691"/>
      <c r="E15" s="691"/>
      <c r="F15" s="691"/>
      <c r="G15" s="726"/>
      <c r="H15" s="691"/>
      <c r="I15" s="691"/>
      <c r="J15" s="692"/>
      <c r="K15" s="691"/>
      <c r="L15" s="719"/>
      <c r="M15" s="702"/>
      <c r="N15" s="856"/>
      <c r="O15" s="859"/>
      <c r="P15" s="859"/>
      <c r="Q15" s="859"/>
      <c r="R15" s="859"/>
      <c r="S15" s="860"/>
      <c r="T15" s="859"/>
      <c r="U15" s="859"/>
      <c r="V15" s="859"/>
      <c r="W15" s="859"/>
      <c r="X15" s="859"/>
      <c r="Y15" s="859"/>
      <c r="Z15" s="859"/>
      <c r="AA15" s="859"/>
      <c r="AC15" s="718"/>
      <c r="AD15" s="691"/>
      <c r="AE15" s="691"/>
      <c r="AF15" s="691"/>
      <c r="AG15" s="842">
        <f>SUM(AD15:AF15)</f>
        <v>0</v>
      </c>
      <c r="AH15" s="843">
        <f>J15-AG15</f>
        <v>0</v>
      </c>
      <c r="AI15" s="691"/>
      <c r="AJ15" s="691"/>
      <c r="AK15" s="691"/>
      <c r="AL15" s="691"/>
      <c r="AM15" s="691"/>
      <c r="AN15" s="691"/>
      <c r="AO15" s="691"/>
      <c r="AP15" s="691"/>
      <c r="AR15" s="718"/>
      <c r="AS15" s="691"/>
      <c r="AT15" s="691"/>
      <c r="AU15" s="691"/>
      <c r="AV15" s="842">
        <f>SUM(AS15:AU15)</f>
        <v>0</v>
      </c>
      <c r="AW15" s="843">
        <f>Y15-AV15</f>
        <v>0</v>
      </c>
      <c r="AX15" s="691"/>
      <c r="AY15" s="691"/>
      <c r="AZ15" s="691"/>
      <c r="BA15" s="691"/>
      <c r="BB15" s="691"/>
      <c r="BC15" s="691"/>
      <c r="BD15" s="691"/>
      <c r="BE15" s="691"/>
      <c r="BG15" s="718"/>
      <c r="BH15" s="691"/>
      <c r="BI15" s="691"/>
      <c r="BJ15" s="691"/>
      <c r="BK15" s="842">
        <f>SUM(BH15:BJ15)</f>
        <v>0</v>
      </c>
      <c r="BL15" s="843">
        <f>AN15-BK15</f>
        <v>0</v>
      </c>
      <c r="BM15" s="691"/>
      <c r="BN15" s="691"/>
      <c r="BO15" s="691"/>
      <c r="BP15" s="691"/>
      <c r="BQ15" s="691"/>
      <c r="BR15" s="691"/>
      <c r="BS15" s="691"/>
      <c r="BT15" s="691"/>
      <c r="BU15" s="694"/>
      <c r="BV15" s="694"/>
      <c r="BW15" s="694"/>
      <c r="BX15" s="694"/>
      <c r="BY15" s="694"/>
      <c r="BZ15" s="694"/>
      <c r="CA15" s="694"/>
      <c r="CB15" s="694"/>
      <c r="CC15" s="694"/>
      <c r="CD15" s="694"/>
      <c r="CE15" s="694"/>
      <c r="CF15" s="694"/>
      <c r="CG15" s="719"/>
      <c r="CH15" s="785">
        <v>1</v>
      </c>
    </row>
    <row r="16" spans="1:86" s="531" customFormat="1" ht="50.25" customHeight="1">
      <c r="A16" s="906" t="s">
        <v>807</v>
      </c>
      <c r="B16" s="907" t="s">
        <v>277</v>
      </c>
      <c r="C16" s="792"/>
      <c r="D16" s="792"/>
      <c r="E16" s="792"/>
      <c r="F16" s="792"/>
      <c r="G16" s="773"/>
      <c r="H16" s="792"/>
      <c r="I16" s="774"/>
      <c r="J16" s="774"/>
      <c r="K16" s="792"/>
      <c r="L16" s="800"/>
      <c r="M16" s="804"/>
      <c r="N16" s="856"/>
      <c r="O16" s="859"/>
      <c r="P16" s="859"/>
      <c r="Q16" s="859"/>
      <c r="R16" s="859"/>
      <c r="S16" s="860"/>
      <c r="T16" s="859"/>
      <c r="U16" s="859"/>
      <c r="V16" s="859"/>
      <c r="W16" s="859"/>
      <c r="X16" s="859"/>
      <c r="Y16" s="859"/>
      <c r="Z16" s="859"/>
      <c r="AA16" s="859"/>
      <c r="AC16" s="796"/>
      <c r="AD16" s="792"/>
      <c r="AE16" s="792"/>
      <c r="AF16" s="792"/>
      <c r="AG16" s="842">
        <f>SUM(AD16:AF16)</f>
        <v>0</v>
      </c>
      <c r="AH16" s="843">
        <f>J16-AG16</f>
        <v>0</v>
      </c>
      <c r="AI16" s="792"/>
      <c r="AJ16" s="792"/>
      <c r="AK16" s="792"/>
      <c r="AL16" s="792"/>
      <c r="AM16" s="792"/>
      <c r="AN16" s="792"/>
      <c r="AO16" s="792"/>
      <c r="AP16" s="792"/>
      <c r="AR16" s="796"/>
      <c r="AS16" s="792"/>
      <c r="AT16" s="792"/>
      <c r="AU16" s="792"/>
      <c r="AV16" s="842">
        <f>SUM(AS16:AU16)</f>
        <v>0</v>
      </c>
      <c r="AW16" s="843">
        <f>Y16-AV16</f>
        <v>0</v>
      </c>
      <c r="AX16" s="792"/>
      <c r="AY16" s="792"/>
      <c r="AZ16" s="792"/>
      <c r="BA16" s="792"/>
      <c r="BB16" s="792"/>
      <c r="BC16" s="792"/>
      <c r="BD16" s="792"/>
      <c r="BE16" s="792"/>
      <c r="BG16" s="796"/>
      <c r="BH16" s="792"/>
      <c r="BI16" s="792"/>
      <c r="BJ16" s="792"/>
      <c r="BK16" s="842">
        <f>SUM(BH16:BJ16)</f>
        <v>0</v>
      </c>
      <c r="BL16" s="843">
        <f>AN16-BK16</f>
        <v>0</v>
      </c>
      <c r="BM16" s="792"/>
      <c r="BN16" s="792"/>
      <c r="BO16" s="792"/>
      <c r="BP16" s="792"/>
      <c r="BQ16" s="792"/>
      <c r="BR16" s="792"/>
      <c r="BS16" s="792"/>
      <c r="BT16" s="792"/>
      <c r="BU16" s="798"/>
      <c r="BV16" s="798"/>
      <c r="BW16" s="798"/>
      <c r="BX16" s="798"/>
      <c r="BY16" s="798"/>
      <c r="BZ16" s="798"/>
      <c r="CA16" s="798"/>
      <c r="CB16" s="798"/>
      <c r="CC16" s="798"/>
      <c r="CD16" s="798"/>
      <c r="CE16" s="798"/>
      <c r="CF16" s="798"/>
      <c r="CG16" s="800"/>
      <c r="CH16" s="801">
        <v>1</v>
      </c>
    </row>
    <row r="17" spans="1:86" s="531" customFormat="1" ht="50.25" customHeight="1">
      <c r="A17" s="906"/>
      <c r="B17" s="907"/>
      <c r="C17" s="792"/>
      <c r="D17" s="792"/>
      <c r="E17" s="806"/>
      <c r="F17" s="806"/>
      <c r="G17" s="807"/>
      <c r="H17" s="792"/>
      <c r="I17" s="808"/>
      <c r="J17" s="774"/>
      <c r="K17" s="792"/>
      <c r="L17" s="800"/>
      <c r="M17" s="804"/>
      <c r="N17" s="856"/>
      <c r="O17" s="859"/>
      <c r="P17" s="859"/>
      <c r="Q17" s="859"/>
      <c r="R17" s="859">
        <f t="shared" ref="R17:R23" si="0">SUM(O17:Q17)</f>
        <v>0</v>
      </c>
      <c r="S17" s="860">
        <f t="shared" ref="S17:S23" si="1">J17-R17</f>
        <v>0</v>
      </c>
      <c r="T17" s="859"/>
      <c r="U17" s="859"/>
      <c r="V17" s="859"/>
      <c r="W17" s="859"/>
      <c r="X17" s="859"/>
      <c r="Y17" s="859"/>
      <c r="Z17" s="859"/>
      <c r="AA17" s="859"/>
      <c r="AC17" s="796"/>
      <c r="AD17" s="792"/>
      <c r="AE17" s="792"/>
      <c r="AF17" s="792"/>
      <c r="AG17" s="842">
        <f>SUM(AD17:AF17)</f>
        <v>0</v>
      </c>
      <c r="AH17" s="843">
        <f>J17-AG17</f>
        <v>0</v>
      </c>
      <c r="AI17" s="792"/>
      <c r="AJ17" s="792"/>
      <c r="AK17" s="792"/>
      <c r="AL17" s="792"/>
      <c r="AM17" s="792"/>
      <c r="AN17" s="792"/>
      <c r="AO17" s="792"/>
      <c r="AP17" s="792"/>
      <c r="AR17" s="796"/>
      <c r="AS17" s="792"/>
      <c r="AT17" s="792"/>
      <c r="AU17" s="792"/>
      <c r="AV17" s="842">
        <f>SUM(AS17:AU17)</f>
        <v>0</v>
      </c>
      <c r="AW17" s="843">
        <f>Y17-AV17</f>
        <v>0</v>
      </c>
      <c r="AX17" s="792"/>
      <c r="AY17" s="792"/>
      <c r="AZ17" s="792"/>
      <c r="BA17" s="792"/>
      <c r="BB17" s="792"/>
      <c r="BC17" s="792"/>
      <c r="BD17" s="792"/>
      <c r="BE17" s="792"/>
      <c r="BG17" s="796"/>
      <c r="BH17" s="792"/>
      <c r="BI17" s="792"/>
      <c r="BJ17" s="792"/>
      <c r="BK17" s="842">
        <f>SUM(BH17:BJ17)</f>
        <v>0</v>
      </c>
      <c r="BL17" s="843">
        <f>AN17-BK17</f>
        <v>0</v>
      </c>
      <c r="BM17" s="792"/>
      <c r="BN17" s="792"/>
      <c r="BO17" s="792"/>
      <c r="BP17" s="792"/>
      <c r="BQ17" s="792"/>
      <c r="BR17" s="792"/>
      <c r="BS17" s="792"/>
      <c r="BT17" s="792"/>
      <c r="BU17" s="798"/>
      <c r="BV17" s="798"/>
      <c r="BW17" s="798"/>
      <c r="BX17" s="798"/>
      <c r="BY17" s="798"/>
      <c r="BZ17" s="798"/>
      <c r="CA17" s="798"/>
      <c r="CB17" s="798"/>
      <c r="CC17" s="798"/>
      <c r="CD17" s="798"/>
      <c r="CE17" s="798"/>
      <c r="CF17" s="798"/>
      <c r="CG17" s="800"/>
      <c r="CH17" s="801">
        <v>1</v>
      </c>
    </row>
    <row r="18" spans="1:86" s="531" customFormat="1" ht="50.25" customHeight="1">
      <c r="A18" s="906"/>
      <c r="B18" s="792" t="s">
        <v>277</v>
      </c>
      <c r="C18" s="792"/>
      <c r="D18" s="792"/>
      <c r="E18" s="792"/>
      <c r="F18" s="792"/>
      <c r="G18" s="773"/>
      <c r="H18" s="792"/>
      <c r="I18" s="774"/>
      <c r="J18" s="774"/>
      <c r="K18" s="792"/>
      <c r="L18" s="800"/>
      <c r="M18" s="804"/>
      <c r="N18" s="856"/>
      <c r="O18" s="859"/>
      <c r="P18" s="859"/>
      <c r="Q18" s="859"/>
      <c r="R18" s="859">
        <f t="shared" si="0"/>
        <v>0</v>
      </c>
      <c r="S18" s="860">
        <f t="shared" si="1"/>
        <v>0</v>
      </c>
      <c r="T18" s="859"/>
      <c r="U18" s="859"/>
      <c r="V18" s="859"/>
      <c r="W18" s="859"/>
      <c r="X18" s="859"/>
      <c r="Y18" s="859"/>
      <c r="Z18" s="859"/>
      <c r="AA18" s="859"/>
      <c r="AC18" s="796"/>
      <c r="AD18" s="792"/>
      <c r="AE18" s="792"/>
      <c r="AF18" s="792"/>
      <c r="AG18" s="842">
        <f>SUM(AD18:AF18)</f>
        <v>0</v>
      </c>
      <c r="AH18" s="843">
        <f>J18-AG18</f>
        <v>0</v>
      </c>
      <c r="AI18" s="792"/>
      <c r="AJ18" s="792"/>
      <c r="AK18" s="792"/>
      <c r="AL18" s="792"/>
      <c r="AM18" s="792"/>
      <c r="AN18" s="792"/>
      <c r="AO18" s="792"/>
      <c r="AP18" s="792"/>
      <c r="AR18" s="796"/>
      <c r="AS18" s="792"/>
      <c r="AT18" s="792"/>
      <c r="AU18" s="792"/>
      <c r="AV18" s="842">
        <f>SUM(AS18:AU18)</f>
        <v>0</v>
      </c>
      <c r="AW18" s="843">
        <f>Y18-AV18</f>
        <v>0</v>
      </c>
      <c r="AX18" s="792"/>
      <c r="AY18" s="792"/>
      <c r="AZ18" s="792"/>
      <c r="BA18" s="792"/>
      <c r="BB18" s="792"/>
      <c r="BC18" s="792"/>
      <c r="BD18" s="792"/>
      <c r="BE18" s="792"/>
      <c r="BG18" s="796"/>
      <c r="BH18" s="792"/>
      <c r="BI18" s="792"/>
      <c r="BJ18" s="792"/>
      <c r="BK18" s="842">
        <f>SUM(BH18:BJ18)</f>
        <v>0</v>
      </c>
      <c r="BL18" s="843">
        <f>AN18-BK18</f>
        <v>0</v>
      </c>
      <c r="BM18" s="792"/>
      <c r="BN18" s="792"/>
      <c r="BO18" s="792"/>
      <c r="BP18" s="792"/>
      <c r="BQ18" s="792"/>
      <c r="BR18" s="792"/>
      <c r="BS18" s="792"/>
      <c r="BT18" s="792"/>
      <c r="BU18" s="798"/>
      <c r="BV18" s="798"/>
      <c r="BW18" s="798"/>
      <c r="BX18" s="798"/>
      <c r="BY18" s="798"/>
      <c r="BZ18" s="798"/>
      <c r="CA18" s="798"/>
      <c r="CB18" s="798"/>
      <c r="CC18" s="798"/>
      <c r="CD18" s="798"/>
      <c r="CE18" s="798"/>
      <c r="CF18" s="798"/>
      <c r="CG18" s="800"/>
      <c r="CH18" s="801">
        <v>1</v>
      </c>
    </row>
    <row r="19" spans="1:86" s="531" customFormat="1" ht="50.25" customHeight="1">
      <c r="A19" s="906"/>
      <c r="B19" s="792" t="s">
        <v>277</v>
      </c>
      <c r="C19" s="792"/>
      <c r="D19" s="792"/>
      <c r="E19" s="792"/>
      <c r="F19" s="792"/>
      <c r="G19" s="773"/>
      <c r="H19" s="792"/>
      <c r="I19" s="774"/>
      <c r="J19" s="774"/>
      <c r="K19" s="792"/>
      <c r="L19" s="800"/>
      <c r="M19" s="804"/>
      <c r="N19" s="856"/>
      <c r="O19" s="859"/>
      <c r="P19" s="859"/>
      <c r="Q19" s="859"/>
      <c r="R19" s="859">
        <f t="shared" si="0"/>
        <v>0</v>
      </c>
      <c r="S19" s="860">
        <f t="shared" si="1"/>
        <v>0</v>
      </c>
      <c r="T19" s="859"/>
      <c r="U19" s="859"/>
      <c r="V19" s="859"/>
      <c r="W19" s="859"/>
      <c r="X19" s="859"/>
      <c r="Y19" s="859"/>
      <c r="Z19" s="859"/>
      <c r="AA19" s="859"/>
      <c r="AC19" s="796"/>
      <c r="AD19" s="792"/>
      <c r="AE19" s="792"/>
      <c r="AF19" s="792"/>
      <c r="AG19" s="842">
        <f>SUM(AD19:AF19)</f>
        <v>0</v>
      </c>
      <c r="AH19" s="843">
        <f>J19-AG19</f>
        <v>0</v>
      </c>
      <c r="AI19" s="792"/>
      <c r="AJ19" s="792"/>
      <c r="AK19" s="792"/>
      <c r="AL19" s="792"/>
      <c r="AM19" s="792"/>
      <c r="AN19" s="792"/>
      <c r="AO19" s="792"/>
      <c r="AP19" s="792"/>
      <c r="AR19" s="796"/>
      <c r="AS19" s="792"/>
      <c r="AT19" s="792"/>
      <c r="AU19" s="792"/>
      <c r="AV19" s="842">
        <f>SUM(AS19:AU19)</f>
        <v>0</v>
      </c>
      <c r="AW19" s="843">
        <f>Y19-AV19</f>
        <v>0</v>
      </c>
      <c r="AX19" s="792"/>
      <c r="AY19" s="792"/>
      <c r="AZ19" s="792"/>
      <c r="BA19" s="792"/>
      <c r="BB19" s="792"/>
      <c r="BC19" s="792"/>
      <c r="BD19" s="792"/>
      <c r="BE19" s="792"/>
      <c r="BG19" s="796"/>
      <c r="BH19" s="792"/>
      <c r="BI19" s="792"/>
      <c r="BJ19" s="792"/>
      <c r="BK19" s="842">
        <f>SUM(BH19:BJ19)</f>
        <v>0</v>
      </c>
      <c r="BL19" s="843">
        <f>AN19-BK19</f>
        <v>0</v>
      </c>
      <c r="BM19" s="792"/>
      <c r="BN19" s="792"/>
      <c r="BO19" s="792"/>
      <c r="BP19" s="792"/>
      <c r="BQ19" s="792"/>
      <c r="BR19" s="792"/>
      <c r="BS19" s="792"/>
      <c r="BT19" s="792"/>
      <c r="BU19" s="798"/>
      <c r="BV19" s="798"/>
      <c r="BW19" s="798"/>
      <c r="BX19" s="798"/>
      <c r="BY19" s="798"/>
      <c r="BZ19" s="798"/>
      <c r="CA19" s="798"/>
      <c r="CB19" s="798"/>
      <c r="CC19" s="798"/>
      <c r="CD19" s="798"/>
      <c r="CE19" s="798"/>
      <c r="CF19" s="798"/>
      <c r="CG19" s="800"/>
      <c r="CH19" s="801">
        <v>1</v>
      </c>
    </row>
    <row r="20" spans="1:86" s="96" customFormat="1" ht="50.25" customHeight="1">
      <c r="A20" s="906"/>
      <c r="B20" s="907" t="s">
        <v>277</v>
      </c>
      <c r="C20" s="792"/>
      <c r="D20" s="792"/>
      <c r="E20" s="792" t="s">
        <v>779</v>
      </c>
      <c r="F20" s="772"/>
      <c r="G20" s="773" t="s">
        <v>745</v>
      </c>
      <c r="H20" s="772"/>
      <c r="I20" s="812">
        <v>16000</v>
      </c>
      <c r="J20" s="774">
        <f t="shared" ref="J20:J23" si="2">SUM(I20)</f>
        <v>16000</v>
      </c>
      <c r="K20" s="772"/>
      <c r="L20" s="775"/>
      <c r="M20" s="702"/>
      <c r="N20" s="856"/>
      <c r="O20" s="859">
        <v>16000</v>
      </c>
      <c r="P20" s="859"/>
      <c r="Q20" s="859"/>
      <c r="R20" s="859">
        <f t="shared" si="0"/>
        <v>16000</v>
      </c>
      <c r="S20" s="860">
        <f t="shared" si="1"/>
        <v>0</v>
      </c>
      <c r="T20" s="859"/>
      <c r="U20" s="859"/>
      <c r="V20" s="859"/>
      <c r="W20" s="859"/>
      <c r="X20" s="859"/>
      <c r="Y20" s="859"/>
      <c r="Z20" s="859"/>
      <c r="AA20" s="859"/>
      <c r="AC20" s="718"/>
      <c r="AD20" s="772"/>
      <c r="AE20" s="772"/>
      <c r="AF20" s="772"/>
      <c r="AG20" s="842">
        <f>SUM(AD20:AF20)</f>
        <v>0</v>
      </c>
      <c r="AH20" s="843">
        <f>J20-AG20</f>
        <v>16000</v>
      </c>
      <c r="AI20" s="772"/>
      <c r="AJ20" s="772"/>
      <c r="AK20" s="772"/>
      <c r="AL20" s="772"/>
      <c r="AM20" s="772"/>
      <c r="AN20" s="772"/>
      <c r="AO20" s="772"/>
      <c r="AP20" s="772"/>
      <c r="AR20" s="718"/>
      <c r="AS20" s="772"/>
      <c r="AT20" s="772"/>
      <c r="AU20" s="772"/>
      <c r="AV20" s="842">
        <f>SUM(AS20:AU20)</f>
        <v>0</v>
      </c>
      <c r="AW20" s="843">
        <f>Y20-AV20</f>
        <v>0</v>
      </c>
      <c r="AX20" s="772"/>
      <c r="AY20" s="772"/>
      <c r="AZ20" s="772"/>
      <c r="BA20" s="772"/>
      <c r="BB20" s="772"/>
      <c r="BC20" s="772"/>
      <c r="BD20" s="772"/>
      <c r="BE20" s="772"/>
      <c r="BG20" s="718"/>
      <c r="BH20" s="772"/>
      <c r="BI20" s="772"/>
      <c r="BJ20" s="772"/>
      <c r="BK20" s="842">
        <f>SUM(BH20:BJ20)</f>
        <v>0</v>
      </c>
      <c r="BL20" s="843">
        <f>AN20-BK20</f>
        <v>0</v>
      </c>
      <c r="BM20" s="772"/>
      <c r="BN20" s="772"/>
      <c r="BO20" s="772"/>
      <c r="BP20" s="772"/>
      <c r="BQ20" s="772"/>
      <c r="BR20" s="772"/>
      <c r="BS20" s="772"/>
      <c r="BT20" s="772"/>
      <c r="BU20" s="786"/>
      <c r="BV20" s="786"/>
      <c r="BW20" s="786"/>
      <c r="BX20" s="786"/>
      <c r="BY20" s="786"/>
      <c r="BZ20" s="786"/>
      <c r="CA20" s="786"/>
      <c r="CB20" s="786"/>
      <c r="CC20" s="786"/>
      <c r="CD20" s="786" t="s">
        <v>237</v>
      </c>
      <c r="CE20" s="786" t="s">
        <v>237</v>
      </c>
      <c r="CF20" s="786"/>
      <c r="CG20" s="775"/>
      <c r="CH20" s="785">
        <v>1</v>
      </c>
    </row>
    <row r="21" spans="1:86" s="96" customFormat="1" ht="30.95">
      <c r="A21" s="906"/>
      <c r="B21" s="907"/>
      <c r="C21" s="792"/>
      <c r="D21" s="792"/>
      <c r="E21" s="806" t="s">
        <v>780</v>
      </c>
      <c r="F21" s="776"/>
      <c r="G21" s="773" t="s">
        <v>745</v>
      </c>
      <c r="H21" s="772"/>
      <c r="I21" s="812">
        <f>I20+I10+I9+I8+I7+I6+I5+I4</f>
        <v>145650</v>
      </c>
      <c r="J21" s="774">
        <f t="shared" si="2"/>
        <v>145650</v>
      </c>
      <c r="K21" s="772"/>
      <c r="L21" s="775"/>
      <c r="M21" s="702"/>
      <c r="N21" s="856"/>
      <c r="O21" s="859"/>
      <c r="P21" s="859"/>
      <c r="Q21" s="859"/>
      <c r="R21" s="859">
        <f t="shared" si="0"/>
        <v>0</v>
      </c>
      <c r="S21" s="860">
        <f t="shared" si="1"/>
        <v>145650</v>
      </c>
      <c r="T21" s="859"/>
      <c r="U21" s="859"/>
      <c r="V21" s="859"/>
      <c r="W21" s="859"/>
      <c r="X21" s="859"/>
      <c r="Y21" s="859"/>
      <c r="Z21" s="859"/>
      <c r="AA21" s="859"/>
      <c r="AC21" s="718"/>
      <c r="AD21" s="772"/>
      <c r="AE21" s="772"/>
      <c r="AF21" s="772"/>
      <c r="AG21" s="842">
        <f>SUM(AD21:AF21)</f>
        <v>0</v>
      </c>
      <c r="AH21" s="843">
        <f>J21-AG21</f>
        <v>145650</v>
      </c>
      <c r="AI21" s="772"/>
      <c r="AJ21" s="772"/>
      <c r="AK21" s="772"/>
      <c r="AL21" s="772"/>
      <c r="AM21" s="772"/>
      <c r="AN21" s="772"/>
      <c r="AO21" s="772"/>
      <c r="AP21" s="772"/>
      <c r="AR21" s="718"/>
      <c r="AS21" s="772"/>
      <c r="AT21" s="772"/>
      <c r="AU21" s="772"/>
      <c r="AV21" s="842">
        <f>SUM(AS21:AU21)</f>
        <v>0</v>
      </c>
      <c r="AW21" s="843">
        <f>Y21-AV21</f>
        <v>0</v>
      </c>
      <c r="AX21" s="772"/>
      <c r="AY21" s="772"/>
      <c r="AZ21" s="772"/>
      <c r="BA21" s="772"/>
      <c r="BB21" s="772"/>
      <c r="BC21" s="772"/>
      <c r="BD21" s="772"/>
      <c r="BE21" s="772"/>
      <c r="BG21" s="718"/>
      <c r="BH21" s="772"/>
      <c r="BI21" s="772"/>
      <c r="BJ21" s="772"/>
      <c r="BK21" s="842">
        <f>SUM(BH21:BJ21)</f>
        <v>0</v>
      </c>
      <c r="BL21" s="843">
        <f>AN21-BK21</f>
        <v>0</v>
      </c>
      <c r="BM21" s="772"/>
      <c r="BN21" s="772"/>
      <c r="BO21" s="772"/>
      <c r="BP21" s="772"/>
      <c r="BQ21" s="772"/>
      <c r="BR21" s="772"/>
      <c r="BS21" s="772"/>
      <c r="BT21" s="772"/>
      <c r="BU21" s="786"/>
      <c r="BV21" s="786"/>
      <c r="BW21" s="786"/>
      <c r="BX21" s="786"/>
      <c r="BY21" s="786"/>
      <c r="BZ21" s="786"/>
      <c r="CA21" s="786"/>
      <c r="CB21" s="786"/>
      <c r="CC21" s="786"/>
      <c r="CD21" s="786"/>
      <c r="CE21" s="786"/>
      <c r="CF21" s="786"/>
      <c r="CG21" s="775"/>
      <c r="CH21" s="785">
        <v>1</v>
      </c>
    </row>
    <row r="22" spans="1:86" s="96" customFormat="1" ht="15.6">
      <c r="A22" s="906"/>
      <c r="B22" s="792" t="s">
        <v>277</v>
      </c>
      <c r="C22" s="792"/>
      <c r="D22" s="792"/>
      <c r="E22" s="792" t="s">
        <v>781</v>
      </c>
      <c r="F22" s="772"/>
      <c r="G22" s="773" t="s">
        <v>745</v>
      </c>
      <c r="H22" s="772"/>
      <c r="I22" s="812">
        <v>4350</v>
      </c>
      <c r="J22" s="774">
        <f t="shared" si="2"/>
        <v>4350</v>
      </c>
      <c r="K22" s="772"/>
      <c r="L22" s="775"/>
      <c r="M22" s="702"/>
      <c r="N22" s="856"/>
      <c r="O22" s="859">
        <v>4350</v>
      </c>
      <c r="P22" s="859"/>
      <c r="Q22" s="859"/>
      <c r="R22" s="859">
        <f t="shared" si="0"/>
        <v>4350</v>
      </c>
      <c r="S22" s="860">
        <f t="shared" si="1"/>
        <v>0</v>
      </c>
      <c r="T22" s="859"/>
      <c r="U22" s="859"/>
      <c r="V22" s="859"/>
      <c r="W22" s="859"/>
      <c r="X22" s="859"/>
      <c r="Y22" s="859"/>
      <c r="Z22" s="859"/>
      <c r="AA22" s="859"/>
      <c r="AC22" s="718"/>
      <c r="AD22" s="772"/>
      <c r="AE22" s="772"/>
      <c r="AF22" s="772"/>
      <c r="AG22" s="842">
        <f>SUM(AD22:AF22)</f>
        <v>0</v>
      </c>
      <c r="AH22" s="843">
        <f>J22-AG22</f>
        <v>4350</v>
      </c>
      <c r="AI22" s="772"/>
      <c r="AJ22" s="772"/>
      <c r="AK22" s="772"/>
      <c r="AL22" s="772"/>
      <c r="AM22" s="772"/>
      <c r="AN22" s="772"/>
      <c r="AO22" s="772"/>
      <c r="AP22" s="772"/>
      <c r="AR22" s="718"/>
      <c r="AS22" s="772"/>
      <c r="AT22" s="772"/>
      <c r="AU22" s="772"/>
      <c r="AV22" s="842">
        <f>SUM(AS22:AU22)</f>
        <v>0</v>
      </c>
      <c r="AW22" s="843">
        <f>Y22-AV22</f>
        <v>0</v>
      </c>
      <c r="AX22" s="772"/>
      <c r="AY22" s="772"/>
      <c r="AZ22" s="772"/>
      <c r="BA22" s="772"/>
      <c r="BB22" s="772"/>
      <c r="BC22" s="772"/>
      <c r="BD22" s="772"/>
      <c r="BE22" s="772"/>
      <c r="BG22" s="718"/>
      <c r="BH22" s="772"/>
      <c r="BI22" s="772"/>
      <c r="BJ22" s="772"/>
      <c r="BK22" s="842">
        <f>SUM(BH22:BJ22)</f>
        <v>0</v>
      </c>
      <c r="BL22" s="843">
        <f>AN22-BK22</f>
        <v>0</v>
      </c>
      <c r="BM22" s="772"/>
      <c r="BN22" s="772"/>
      <c r="BO22" s="772"/>
      <c r="BP22" s="772"/>
      <c r="BQ22" s="772"/>
      <c r="BR22" s="772"/>
      <c r="BS22" s="772"/>
      <c r="BT22" s="772"/>
      <c r="BU22" s="786"/>
      <c r="BV22" s="786"/>
      <c r="BW22" s="786"/>
      <c r="BX22" s="786"/>
      <c r="BY22" s="786"/>
      <c r="BZ22" s="786"/>
      <c r="CA22" s="786"/>
      <c r="CB22" s="786"/>
      <c r="CC22" s="786"/>
      <c r="CD22" s="786" t="s">
        <v>237</v>
      </c>
      <c r="CE22" s="786" t="s">
        <v>237</v>
      </c>
      <c r="CF22" s="786"/>
      <c r="CG22" s="775"/>
      <c r="CH22" s="785">
        <v>1</v>
      </c>
    </row>
    <row r="23" spans="1:86" s="96" customFormat="1" ht="15.6">
      <c r="A23" s="906"/>
      <c r="B23" s="792" t="s">
        <v>277</v>
      </c>
      <c r="C23" s="792"/>
      <c r="D23" s="792"/>
      <c r="E23" s="817" t="s">
        <v>782</v>
      </c>
      <c r="F23" s="813"/>
      <c r="G23" s="814" t="s">
        <v>745</v>
      </c>
      <c r="H23" s="813"/>
      <c r="I23" s="815">
        <v>12000</v>
      </c>
      <c r="J23" s="816">
        <f t="shared" si="2"/>
        <v>12000</v>
      </c>
      <c r="K23" s="772"/>
      <c r="L23" s="775"/>
      <c r="M23" s="702"/>
      <c r="N23" s="856"/>
      <c r="O23" s="859">
        <v>8531.81</v>
      </c>
      <c r="P23" s="859">
        <v>1020</v>
      </c>
      <c r="Q23" s="859"/>
      <c r="R23" s="859">
        <f t="shared" si="0"/>
        <v>9551.81</v>
      </c>
      <c r="S23" s="860">
        <f t="shared" si="1"/>
        <v>2448.1900000000005</v>
      </c>
      <c r="T23" s="859"/>
      <c r="U23" s="859"/>
      <c r="V23" s="859"/>
      <c r="W23" s="859"/>
      <c r="X23" s="859"/>
      <c r="Y23" s="859"/>
      <c r="Z23" s="859"/>
      <c r="AA23" s="859"/>
      <c r="AC23" s="718"/>
      <c r="AD23" s="772"/>
      <c r="AE23" s="772"/>
      <c r="AF23" s="772"/>
      <c r="AG23" s="842">
        <f>SUM(AD23:AF23)</f>
        <v>0</v>
      </c>
      <c r="AH23" s="843">
        <f>J23-AG23</f>
        <v>12000</v>
      </c>
      <c r="AI23" s="772"/>
      <c r="AJ23" s="772"/>
      <c r="AK23" s="772"/>
      <c r="AL23" s="772"/>
      <c r="AM23" s="772"/>
      <c r="AN23" s="772"/>
      <c r="AO23" s="772"/>
      <c r="AP23" s="772"/>
      <c r="AR23" s="718"/>
      <c r="AS23" s="772"/>
      <c r="AT23" s="772"/>
      <c r="AU23" s="772"/>
      <c r="AV23" s="842">
        <f>SUM(AS23:AU23)</f>
        <v>0</v>
      </c>
      <c r="AW23" s="843">
        <f>Y23-AV23</f>
        <v>0</v>
      </c>
      <c r="AX23" s="772"/>
      <c r="AY23" s="772"/>
      <c r="AZ23" s="772"/>
      <c r="BA23" s="772"/>
      <c r="BB23" s="772"/>
      <c r="BC23" s="772"/>
      <c r="BD23" s="772"/>
      <c r="BE23" s="772"/>
      <c r="BG23" s="718"/>
      <c r="BH23" s="772"/>
      <c r="BI23" s="772"/>
      <c r="BJ23" s="772"/>
      <c r="BK23" s="842">
        <f>SUM(BH23:BJ23)</f>
        <v>0</v>
      </c>
      <c r="BL23" s="843">
        <f>AN23-BK23</f>
        <v>0</v>
      </c>
      <c r="BM23" s="772"/>
      <c r="BN23" s="772"/>
      <c r="BO23" s="772"/>
      <c r="BP23" s="772"/>
      <c r="BQ23" s="772"/>
      <c r="BR23" s="772"/>
      <c r="BS23" s="772"/>
      <c r="BT23" s="772"/>
      <c r="BU23" s="786"/>
      <c r="BV23" s="786"/>
      <c r="BW23" s="786"/>
      <c r="BX23" s="786"/>
      <c r="BY23" s="786"/>
      <c r="BZ23" s="786"/>
      <c r="CA23" s="786"/>
      <c r="CB23" s="786"/>
      <c r="CC23" s="786"/>
      <c r="CD23" s="786" t="s">
        <v>237</v>
      </c>
      <c r="CE23" s="786" t="s">
        <v>237</v>
      </c>
      <c r="CF23" s="786"/>
      <c r="CG23" s="775"/>
      <c r="CH23" s="785">
        <v>1</v>
      </c>
    </row>
    <row r="24" spans="1:86" s="1" customFormat="1" ht="15.6">
      <c r="A24" s="809"/>
      <c r="B24" s="777"/>
      <c r="C24" s="777"/>
      <c r="D24" s="777"/>
      <c r="E24" s="777"/>
      <c r="F24" s="777"/>
      <c r="G24" s="807"/>
      <c r="H24" s="695"/>
      <c r="I24" s="696"/>
      <c r="J24" s="696"/>
      <c r="K24" s="777"/>
      <c r="L24" s="778"/>
      <c r="M24" s="810"/>
      <c r="N24" s="856"/>
      <c r="O24" s="861"/>
      <c r="P24" s="861"/>
      <c r="Q24" s="861"/>
      <c r="R24" s="859"/>
      <c r="S24" s="861"/>
      <c r="T24" s="861"/>
      <c r="U24" s="861"/>
      <c r="V24" s="861"/>
      <c r="W24" s="861"/>
      <c r="X24" s="861"/>
      <c r="Y24" s="861"/>
      <c r="Z24" s="861"/>
      <c r="AA24" s="861"/>
      <c r="AC24" s="796"/>
      <c r="AD24" s="777"/>
      <c r="AE24" s="777"/>
      <c r="AF24" s="777"/>
      <c r="AG24" s="842">
        <f>SUM(AD24:AF24)</f>
        <v>0</v>
      </c>
      <c r="AH24" s="843">
        <f>J24-AG24</f>
        <v>0</v>
      </c>
      <c r="AI24" s="777"/>
      <c r="AJ24" s="777"/>
      <c r="AK24" s="777"/>
      <c r="AL24" s="777"/>
      <c r="AM24" s="777"/>
      <c r="AN24" s="777"/>
      <c r="AO24" s="777"/>
      <c r="AP24" s="777"/>
      <c r="AR24" s="796"/>
      <c r="AS24" s="777"/>
      <c r="AT24" s="777"/>
      <c r="AU24" s="777"/>
      <c r="AV24" s="842">
        <f>SUM(AS24:AU24)</f>
        <v>0</v>
      </c>
      <c r="AW24" s="843">
        <f>Y24-AV24</f>
        <v>0</v>
      </c>
      <c r="AX24" s="777"/>
      <c r="AY24" s="777"/>
      <c r="AZ24" s="777"/>
      <c r="BA24" s="777"/>
      <c r="BB24" s="777"/>
      <c r="BC24" s="777"/>
      <c r="BD24" s="777"/>
      <c r="BE24" s="777"/>
      <c r="BG24" s="796"/>
      <c r="BH24" s="777"/>
      <c r="BI24" s="777"/>
      <c r="BJ24" s="777"/>
      <c r="BK24" s="842">
        <f>SUM(BH24:BJ24)</f>
        <v>0</v>
      </c>
      <c r="BL24" s="843">
        <f>AN24-BK24</f>
        <v>0</v>
      </c>
      <c r="BM24" s="777"/>
      <c r="BN24" s="777"/>
      <c r="BO24" s="777"/>
      <c r="BP24" s="777"/>
      <c r="BQ24" s="777"/>
      <c r="BR24" s="777"/>
      <c r="BS24" s="777"/>
      <c r="BT24" s="777"/>
      <c r="BU24" s="777"/>
      <c r="BV24" s="788"/>
      <c r="BW24" s="788"/>
      <c r="BX24" s="788"/>
      <c r="BY24" s="788"/>
      <c r="BZ24" s="788"/>
      <c r="CA24" s="788"/>
      <c r="CB24" s="788"/>
      <c r="CC24" s="788"/>
      <c r="CD24" s="788"/>
      <c r="CE24" s="788"/>
      <c r="CF24" s="788"/>
      <c r="CG24" s="789"/>
      <c r="CH24" s="811">
        <v>1</v>
      </c>
    </row>
    <row r="25" spans="1:86" ht="34.5" thickBot="1">
      <c r="A25" s="818"/>
      <c r="B25" s="819"/>
      <c r="C25" s="819"/>
      <c r="D25" s="819"/>
      <c r="E25" s="819"/>
      <c r="F25" s="779"/>
      <c r="G25" s="773" t="s">
        <v>745</v>
      </c>
      <c r="H25" s="780" t="s">
        <v>783</v>
      </c>
      <c r="I25" s="781">
        <v>161685</v>
      </c>
      <c r="J25" s="781"/>
      <c r="K25" s="779"/>
      <c r="L25" s="782"/>
      <c r="M25" s="688"/>
      <c r="N25" s="856"/>
      <c r="O25" s="862"/>
      <c r="P25" s="862"/>
      <c r="Q25" s="862"/>
      <c r="R25" s="859"/>
      <c r="S25" s="862"/>
      <c r="T25" s="862"/>
      <c r="U25" s="862"/>
      <c r="V25" s="862"/>
      <c r="W25" s="862"/>
      <c r="X25" s="862"/>
      <c r="Y25" s="862"/>
      <c r="Z25" s="862"/>
      <c r="AA25" s="862"/>
      <c r="AC25" s="718"/>
      <c r="AD25" s="787"/>
      <c r="AE25" s="787"/>
      <c r="AF25" s="787"/>
      <c r="AG25" s="842">
        <f>SUM(AD25:AF25)</f>
        <v>0</v>
      </c>
      <c r="AH25" s="843">
        <f>J25-AG25</f>
        <v>0</v>
      </c>
      <c r="AI25" s="787"/>
      <c r="AJ25" s="787"/>
      <c r="AK25" s="787"/>
      <c r="AL25" s="787"/>
      <c r="AM25" s="787"/>
      <c r="AN25" s="787"/>
      <c r="AO25" s="787"/>
      <c r="AP25" s="787"/>
      <c r="AR25" s="718"/>
      <c r="AS25" s="787"/>
      <c r="AT25" s="787"/>
      <c r="AU25" s="787"/>
      <c r="AV25" s="842">
        <f>SUM(AS25:AU25)</f>
        <v>0</v>
      </c>
      <c r="AW25" s="843">
        <f>Y25-AV25</f>
        <v>0</v>
      </c>
      <c r="AX25" s="787"/>
      <c r="AY25" s="787"/>
      <c r="AZ25" s="787"/>
      <c r="BA25" s="787"/>
      <c r="BB25" s="787"/>
      <c r="BC25" s="787"/>
      <c r="BD25" s="787"/>
      <c r="BE25" s="787"/>
      <c r="BG25" s="718"/>
      <c r="BH25" s="787"/>
      <c r="BI25" s="787"/>
      <c r="BJ25" s="787"/>
      <c r="BK25" s="842">
        <f>SUM(BH25:BJ25)</f>
        <v>0</v>
      </c>
      <c r="BL25" s="843">
        <f>AN25-BK25</f>
        <v>0</v>
      </c>
      <c r="BM25" s="787"/>
      <c r="BN25" s="787"/>
      <c r="BO25" s="787"/>
      <c r="BP25" s="787"/>
      <c r="BQ25" s="787"/>
      <c r="BR25" s="787"/>
      <c r="BS25" s="787"/>
      <c r="BT25" s="787"/>
      <c r="BU25" s="787"/>
      <c r="BV25" s="790"/>
      <c r="BW25" s="790"/>
      <c r="BX25" s="790"/>
      <c r="BY25" s="790"/>
      <c r="BZ25" s="790"/>
      <c r="CA25" s="790"/>
      <c r="CB25" s="790"/>
      <c r="CC25" s="790"/>
      <c r="CD25" s="790"/>
      <c r="CE25" s="790"/>
      <c r="CF25" s="790"/>
      <c r="CG25" s="791"/>
      <c r="CH25" s="783">
        <v>1</v>
      </c>
    </row>
    <row r="26" spans="1:86" ht="14.45">
      <c r="A26" s="818"/>
      <c r="B26" s="819"/>
      <c r="C26" s="819"/>
      <c r="D26" s="819"/>
      <c r="E26" s="819"/>
      <c r="F26" s="727"/>
      <c r="G26" s="728"/>
      <c r="H26" s="727"/>
      <c r="I26" s="727"/>
      <c r="J26" s="727"/>
      <c r="K26" s="729"/>
      <c r="L26" s="734"/>
      <c r="M26" s="698"/>
      <c r="N26" s="854"/>
      <c r="O26" s="854"/>
      <c r="P26" s="854"/>
      <c r="Q26" s="854"/>
      <c r="R26" s="854"/>
      <c r="S26" s="854"/>
      <c r="T26" s="854"/>
      <c r="U26" s="854"/>
      <c r="V26" s="854"/>
      <c r="W26" s="854"/>
      <c r="X26" s="854"/>
      <c r="Y26" s="854"/>
      <c r="Z26" s="854"/>
      <c r="AA26" s="854"/>
      <c r="AB26" s="688"/>
      <c r="AC26" s="689"/>
      <c r="AD26" s="689"/>
      <c r="AE26" s="689"/>
      <c r="AF26" s="689"/>
      <c r="AG26" s="844"/>
      <c r="AH26" s="844"/>
      <c r="AI26" s="689"/>
      <c r="AJ26" s="689"/>
      <c r="AK26" s="689"/>
      <c r="AL26" s="689"/>
      <c r="AM26" s="689"/>
      <c r="AN26" s="689"/>
      <c r="AO26" s="783"/>
      <c r="CH26" s="783">
        <v>1</v>
      </c>
    </row>
    <row r="27" spans="1:86" ht="14.45">
      <c r="A27" s="818"/>
      <c r="B27" s="819"/>
      <c r="C27" s="819"/>
      <c r="D27" s="819"/>
      <c r="E27" s="819"/>
      <c r="F27" s="727"/>
      <c r="G27" s="728"/>
      <c r="H27" s="727"/>
      <c r="I27" s="727"/>
      <c r="J27" s="727"/>
      <c r="K27" s="729"/>
      <c r="L27" s="734"/>
      <c r="M27" s="698"/>
      <c r="N27" s="854"/>
      <c r="O27" s="854"/>
      <c r="P27" s="854"/>
      <c r="Q27" s="854"/>
      <c r="R27" s="854"/>
      <c r="S27" s="854"/>
      <c r="T27" s="854"/>
      <c r="U27" s="854"/>
      <c r="V27" s="854"/>
      <c r="W27" s="854"/>
      <c r="X27" s="854"/>
      <c r="Y27" s="854"/>
      <c r="Z27" s="854"/>
      <c r="AA27" s="854"/>
      <c r="AB27" s="688"/>
      <c r="AC27" s="689"/>
      <c r="AD27" s="689"/>
      <c r="AE27" s="689"/>
      <c r="AF27" s="689"/>
      <c r="AG27" s="844"/>
      <c r="AH27" s="844"/>
      <c r="AI27" s="689"/>
      <c r="AJ27" s="689"/>
      <c r="AK27" s="689"/>
      <c r="AL27" s="689"/>
      <c r="AM27" s="689"/>
      <c r="AN27" s="689"/>
      <c r="AO27" s="783"/>
      <c r="CH27" s="783">
        <v>1</v>
      </c>
    </row>
    <row r="28" spans="1:86" ht="14.45">
      <c r="A28" s="818"/>
      <c r="B28" s="819"/>
      <c r="C28" s="819"/>
      <c r="D28" s="819"/>
      <c r="E28" s="819"/>
      <c r="F28" s="727"/>
      <c r="G28" s="728"/>
      <c r="H28" s="727"/>
      <c r="I28" s="727"/>
      <c r="J28" s="727"/>
      <c r="K28" s="729"/>
      <c r="L28" s="735"/>
      <c r="M28" s="697"/>
      <c r="N28" s="855"/>
      <c r="O28" s="855"/>
      <c r="P28" s="855"/>
      <c r="Q28" s="855"/>
      <c r="R28" s="855"/>
      <c r="S28" s="855"/>
      <c r="T28" s="855"/>
      <c r="U28" s="855"/>
      <c r="V28" s="855"/>
      <c r="W28" s="855"/>
      <c r="X28" s="855"/>
      <c r="Y28" s="855"/>
      <c r="Z28" s="855"/>
      <c r="AA28" s="855"/>
      <c r="AB28" s="688"/>
      <c r="AC28" s="689"/>
      <c r="AD28" s="689"/>
      <c r="AE28" s="689"/>
      <c r="AF28" s="689"/>
      <c r="AG28" s="844"/>
      <c r="AH28" s="844"/>
      <c r="AI28" s="689"/>
      <c r="AJ28" s="689"/>
      <c r="AK28" s="689"/>
      <c r="AL28" s="689"/>
      <c r="AM28" s="689"/>
      <c r="AN28" s="689"/>
      <c r="AO28" s="783"/>
      <c r="CH28" s="783">
        <v>1</v>
      </c>
    </row>
    <row r="29" spans="1:86" ht="15" customHeight="1" thickBot="1">
      <c r="A29" s="820"/>
      <c r="B29" s="821"/>
      <c r="C29" s="821"/>
      <c r="D29" s="821"/>
      <c r="E29" s="821"/>
      <c r="F29" s="736"/>
      <c r="G29" s="737"/>
      <c r="H29" s="736"/>
      <c r="I29" s="736"/>
      <c r="J29" s="736"/>
      <c r="K29" s="736"/>
      <c r="L29" s="738"/>
      <c r="N29" s="616"/>
      <c r="O29" s="616"/>
      <c r="P29" s="616"/>
      <c r="Q29" s="616"/>
      <c r="R29" s="616"/>
      <c r="S29" s="616"/>
      <c r="T29" s="616"/>
      <c r="U29" s="616"/>
      <c r="V29" s="616"/>
      <c r="W29" s="616"/>
      <c r="X29" s="616"/>
      <c r="Y29" s="616"/>
      <c r="Z29" s="616"/>
      <c r="AA29" s="616"/>
      <c r="AO29" s="783"/>
      <c r="CH29" s="783">
        <v>1</v>
      </c>
    </row>
    <row r="30" spans="1:86" ht="14.45">
      <c r="I30" s="700"/>
      <c r="J30" s="700"/>
      <c r="N30" s="616"/>
      <c r="O30" s="616"/>
      <c r="P30" s="616"/>
      <c r="Q30" s="616"/>
      <c r="R30" s="616"/>
      <c r="S30" s="616"/>
      <c r="T30" s="616"/>
      <c r="U30" s="616"/>
      <c r="V30" s="616"/>
      <c r="W30" s="616"/>
      <c r="X30" s="616"/>
      <c r="Y30" s="616"/>
      <c r="Z30" s="616"/>
      <c r="AA30" s="616"/>
      <c r="AO30" s="783"/>
      <c r="CH30" s="783">
        <v>1</v>
      </c>
    </row>
    <row r="31" spans="1:86" ht="15" customHeight="1">
      <c r="N31" s="616"/>
      <c r="O31" s="616"/>
      <c r="P31" s="616"/>
      <c r="Q31" s="616"/>
      <c r="R31" s="616"/>
      <c r="S31" s="616"/>
      <c r="T31" s="616"/>
      <c r="U31" s="616"/>
      <c r="V31" s="616"/>
      <c r="W31" s="616"/>
      <c r="X31" s="616"/>
      <c r="Y31" s="616"/>
      <c r="Z31" s="616"/>
      <c r="AA31" s="616"/>
      <c r="AO31" s="783"/>
      <c r="CH31" s="783">
        <v>1</v>
      </c>
    </row>
    <row r="32" spans="1:86" ht="15" customHeight="1">
      <c r="N32" s="616"/>
      <c r="O32" s="616"/>
      <c r="P32" s="616"/>
      <c r="Q32" s="616"/>
      <c r="R32" s="616"/>
      <c r="S32" s="616"/>
      <c r="T32" s="616"/>
      <c r="U32" s="616"/>
      <c r="V32" s="616"/>
      <c r="W32" s="616"/>
      <c r="X32" s="616"/>
      <c r="Y32" s="616"/>
      <c r="Z32" s="616"/>
      <c r="AA32" s="616"/>
      <c r="AO32" s="783"/>
      <c r="CH32" s="783">
        <v>1</v>
      </c>
    </row>
    <row r="33" spans="9:86" ht="15" hidden="1" customHeight="1">
      <c r="N33" s="616"/>
      <c r="O33" s="616"/>
      <c r="P33" s="616"/>
      <c r="Q33" s="616"/>
      <c r="R33" s="616"/>
      <c r="S33" s="616"/>
      <c r="T33" s="616"/>
      <c r="U33" s="616"/>
      <c r="V33" s="616"/>
      <c r="W33" s="616"/>
      <c r="X33" s="616"/>
      <c r="Y33" s="616"/>
      <c r="Z33" s="616"/>
      <c r="AA33" s="616"/>
      <c r="AO33" s="783"/>
      <c r="CH33" s="783">
        <v>1</v>
      </c>
    </row>
    <row r="34" spans="9:86" ht="15" hidden="1" customHeight="1">
      <c r="N34" s="616"/>
      <c r="O34" s="616"/>
      <c r="P34" s="616"/>
      <c r="Q34" s="616"/>
      <c r="R34" s="616"/>
      <c r="S34" s="616"/>
      <c r="T34" s="616"/>
      <c r="U34" s="616"/>
      <c r="V34" s="616"/>
      <c r="W34" s="616"/>
      <c r="X34" s="616"/>
      <c r="Y34" s="616"/>
      <c r="Z34" s="616"/>
      <c r="AA34" s="616"/>
      <c r="AO34" s="783"/>
      <c r="CH34" s="783">
        <v>1</v>
      </c>
    </row>
    <row r="35" spans="9:86" ht="15" hidden="1" customHeight="1">
      <c r="N35" s="616"/>
      <c r="O35" s="616"/>
      <c r="P35" s="616"/>
      <c r="Q35" s="616"/>
      <c r="R35" s="616"/>
      <c r="S35" s="616"/>
      <c r="T35" s="616"/>
      <c r="U35" s="616"/>
      <c r="V35" s="616"/>
      <c r="W35" s="616"/>
      <c r="X35" s="616"/>
      <c r="Y35" s="616"/>
      <c r="Z35" s="616"/>
      <c r="AA35" s="616"/>
      <c r="AO35" s="783"/>
      <c r="CH35" s="783">
        <v>1</v>
      </c>
    </row>
    <row r="36" spans="9:86" ht="15" hidden="1" customHeight="1">
      <c r="N36" s="616"/>
      <c r="O36" s="616"/>
      <c r="P36" s="616"/>
      <c r="Q36" s="616"/>
      <c r="R36" s="616"/>
      <c r="S36" s="616"/>
      <c r="T36" s="616"/>
      <c r="U36" s="616"/>
      <c r="V36" s="616"/>
      <c r="W36" s="616"/>
      <c r="X36" s="616"/>
      <c r="Y36" s="616"/>
      <c r="Z36" s="616"/>
      <c r="AA36" s="616"/>
      <c r="AO36" s="783"/>
      <c r="CH36" s="783">
        <v>1</v>
      </c>
    </row>
    <row r="37" spans="9:86" ht="14.45" hidden="1">
      <c r="I37" s="700"/>
      <c r="J37" s="700"/>
      <c r="N37" s="616"/>
      <c r="O37" s="616"/>
      <c r="P37" s="616"/>
      <c r="Q37" s="616"/>
      <c r="R37" s="616"/>
      <c r="S37" s="616"/>
      <c r="T37" s="616"/>
      <c r="U37" s="616"/>
      <c r="V37" s="616"/>
      <c r="W37" s="616"/>
      <c r="X37" s="616"/>
      <c r="Y37" s="616"/>
      <c r="Z37" s="616"/>
      <c r="AA37" s="616"/>
      <c r="AO37" s="783"/>
      <c r="CH37" s="783">
        <v>1</v>
      </c>
    </row>
    <row r="38" spans="9:86" ht="14.45" hidden="1">
      <c r="I38" s="700"/>
      <c r="J38" s="700"/>
      <c r="N38" s="616"/>
      <c r="O38" s="616"/>
      <c r="P38" s="616"/>
      <c r="Q38" s="616"/>
      <c r="R38" s="616"/>
      <c r="S38" s="616"/>
      <c r="T38" s="616"/>
      <c r="U38" s="616"/>
      <c r="V38" s="616"/>
      <c r="W38" s="616"/>
      <c r="X38" s="616"/>
      <c r="Y38" s="616"/>
      <c r="Z38" s="616"/>
      <c r="AA38" s="616"/>
      <c r="AO38" s="783"/>
      <c r="CH38" s="783">
        <v>1</v>
      </c>
    </row>
    <row r="39" spans="9:86" ht="14.45" hidden="1">
      <c r="I39" s="700"/>
      <c r="J39" s="700"/>
      <c r="N39" s="616"/>
      <c r="O39" s="616"/>
      <c r="P39" s="616"/>
      <c r="Q39" s="616"/>
      <c r="R39" s="616"/>
      <c r="S39" s="616"/>
      <c r="T39" s="616"/>
      <c r="U39" s="616"/>
      <c r="V39" s="616"/>
      <c r="W39" s="616"/>
      <c r="X39" s="616"/>
      <c r="Y39" s="616"/>
      <c r="Z39" s="616"/>
      <c r="AA39" s="616"/>
      <c r="AO39" s="783"/>
      <c r="CH39" s="783">
        <v>1</v>
      </c>
    </row>
    <row r="40" spans="9:86" ht="15" hidden="1" customHeight="1">
      <c r="N40" s="616"/>
      <c r="O40" s="616"/>
      <c r="P40" s="616"/>
      <c r="Q40" s="616"/>
      <c r="R40" s="616"/>
      <c r="S40" s="616"/>
      <c r="T40" s="616"/>
      <c r="U40" s="616"/>
      <c r="V40" s="616"/>
      <c r="W40" s="616"/>
      <c r="X40" s="616"/>
      <c r="Y40" s="616"/>
      <c r="Z40" s="616"/>
      <c r="AA40" s="616"/>
      <c r="AO40" s="783"/>
      <c r="CH40" s="783">
        <v>1</v>
      </c>
    </row>
    <row r="41" spans="9:86" ht="15" customHeight="1">
      <c r="N41" s="616"/>
      <c r="O41" s="616"/>
      <c r="P41" s="616"/>
      <c r="Q41" s="616"/>
      <c r="R41" s="616"/>
      <c r="S41" s="616"/>
      <c r="T41" s="616"/>
      <c r="U41" s="616"/>
      <c r="V41" s="616"/>
      <c r="W41" s="616"/>
      <c r="X41" s="616"/>
      <c r="Y41" s="616"/>
      <c r="Z41" s="616"/>
      <c r="AA41" s="616"/>
      <c r="AO41" s="783"/>
      <c r="CH41" s="783">
        <v>1</v>
      </c>
    </row>
    <row r="42" spans="9:86" ht="15" customHeight="1">
      <c r="N42" s="616"/>
      <c r="O42" s="616"/>
      <c r="P42" s="616"/>
      <c r="Q42" s="616"/>
      <c r="R42" s="616"/>
      <c r="S42" s="616"/>
      <c r="T42" s="616"/>
      <c r="U42" s="616"/>
      <c r="V42" s="616"/>
      <c r="W42" s="616"/>
      <c r="X42" s="616"/>
      <c r="Y42" s="616"/>
      <c r="Z42" s="616"/>
      <c r="AA42" s="616"/>
      <c r="AO42" s="783"/>
      <c r="CH42" s="783">
        <v>1</v>
      </c>
    </row>
    <row r="43" spans="9:86" ht="15" customHeight="1">
      <c r="N43" s="616"/>
      <c r="O43" s="616"/>
      <c r="P43" s="616"/>
      <c r="Q43" s="616"/>
      <c r="R43" s="616"/>
      <c r="S43" s="616"/>
      <c r="T43" s="616"/>
      <c r="U43" s="616"/>
      <c r="V43" s="616"/>
      <c r="W43" s="616"/>
      <c r="X43" s="616"/>
      <c r="Y43" s="616"/>
      <c r="Z43" s="616"/>
      <c r="AA43" s="616"/>
      <c r="AO43" s="783"/>
      <c r="CH43" s="783">
        <v>1</v>
      </c>
    </row>
    <row r="44" spans="9:86" ht="15" customHeight="1">
      <c r="N44" s="616"/>
      <c r="O44" s="616"/>
      <c r="P44" s="616"/>
      <c r="Q44" s="616"/>
      <c r="R44" s="616"/>
      <c r="S44" s="616"/>
      <c r="T44" s="616"/>
      <c r="U44" s="616"/>
      <c r="V44" s="616"/>
      <c r="W44" s="616"/>
      <c r="X44" s="616"/>
      <c r="Y44" s="616"/>
      <c r="Z44" s="616"/>
      <c r="AA44" s="616"/>
      <c r="AO44" s="783"/>
      <c r="CH44" s="783">
        <v>1</v>
      </c>
    </row>
    <row r="45" spans="9:86" ht="15" customHeight="1">
      <c r="N45" s="616"/>
      <c r="O45" s="616"/>
      <c r="P45" s="616"/>
      <c r="Q45" s="616"/>
      <c r="R45" s="616"/>
      <c r="S45" s="616"/>
      <c r="T45" s="616"/>
      <c r="U45" s="616"/>
      <c r="V45" s="616"/>
      <c r="W45" s="616"/>
      <c r="X45" s="616"/>
      <c r="Y45" s="616"/>
      <c r="Z45" s="616"/>
      <c r="AA45" s="616"/>
      <c r="AO45" s="783"/>
      <c r="CH45" s="783">
        <v>1</v>
      </c>
    </row>
    <row r="46" spans="9:86" ht="15" customHeight="1">
      <c r="N46" s="616"/>
      <c r="O46" s="616"/>
      <c r="P46" s="616"/>
      <c r="Q46" s="616"/>
      <c r="R46" s="616"/>
      <c r="S46" s="616"/>
      <c r="T46" s="616"/>
      <c r="U46" s="616"/>
      <c r="V46" s="616"/>
      <c r="W46" s="616"/>
      <c r="X46" s="616"/>
      <c r="Y46" s="616"/>
      <c r="Z46" s="616"/>
      <c r="AA46" s="616"/>
      <c r="AO46" s="783"/>
      <c r="CH46" s="783">
        <v>1</v>
      </c>
    </row>
    <row r="47" spans="9:86" ht="15" customHeight="1">
      <c r="N47" s="616"/>
      <c r="O47" s="616"/>
      <c r="P47" s="616"/>
      <c r="Q47" s="616"/>
      <c r="R47" s="616"/>
      <c r="S47" s="616"/>
      <c r="T47" s="616"/>
      <c r="U47" s="616"/>
      <c r="V47" s="616"/>
      <c r="W47" s="616"/>
      <c r="X47" s="616"/>
      <c r="Y47" s="616"/>
      <c r="Z47" s="616"/>
      <c r="AA47" s="616"/>
      <c r="AO47" s="783"/>
      <c r="CH47" s="783">
        <v>1</v>
      </c>
    </row>
    <row r="48" spans="9:86" ht="15" customHeight="1">
      <c r="N48" s="616"/>
      <c r="O48" s="616"/>
      <c r="P48" s="616"/>
      <c r="Q48" s="616"/>
      <c r="R48" s="616"/>
      <c r="S48" s="616"/>
      <c r="T48" s="616"/>
      <c r="U48" s="616"/>
      <c r="V48" s="616"/>
      <c r="W48" s="616"/>
      <c r="X48" s="616"/>
      <c r="Y48" s="616"/>
      <c r="Z48" s="616"/>
      <c r="AA48" s="616"/>
      <c r="AO48" s="783"/>
      <c r="CH48" s="783">
        <v>1</v>
      </c>
    </row>
    <row r="49" spans="14:86" ht="15" customHeight="1">
      <c r="N49" s="616"/>
      <c r="O49" s="616"/>
      <c r="P49" s="616"/>
      <c r="Q49" s="616"/>
      <c r="R49" s="616"/>
      <c r="S49" s="616"/>
      <c r="T49" s="616"/>
      <c r="U49" s="616"/>
      <c r="V49" s="616"/>
      <c r="W49" s="616"/>
      <c r="X49" s="616"/>
      <c r="Y49" s="616"/>
      <c r="Z49" s="616"/>
      <c r="AA49" s="616"/>
      <c r="AO49" s="783"/>
      <c r="CH49" s="783">
        <v>1</v>
      </c>
    </row>
    <row r="50" spans="14:86" ht="15" customHeight="1">
      <c r="AO50" s="783"/>
      <c r="CH50" s="783">
        <v>1</v>
      </c>
    </row>
    <row r="51" spans="14:86" ht="15" customHeight="1">
      <c r="AO51" s="783"/>
      <c r="CH51" s="783">
        <v>1</v>
      </c>
    </row>
    <row r="52" spans="14:86" ht="15" customHeight="1">
      <c r="AO52" s="783"/>
      <c r="CH52" s="783">
        <v>1</v>
      </c>
    </row>
    <row r="53" spans="14:86" ht="15" customHeight="1">
      <c r="AO53" s="783"/>
      <c r="CH53" s="783">
        <v>1</v>
      </c>
    </row>
    <row r="54" spans="14:86" ht="15" customHeight="1">
      <c r="AO54" s="783"/>
      <c r="CH54" s="783">
        <v>1</v>
      </c>
    </row>
    <row r="55" spans="14:86" ht="15" customHeight="1">
      <c r="AO55" s="783"/>
      <c r="CH55" s="783">
        <v>1</v>
      </c>
    </row>
    <row r="56" spans="14:86" ht="15" customHeight="1">
      <c r="AO56" s="783"/>
      <c r="CH56" s="783">
        <v>1</v>
      </c>
    </row>
    <row r="57" spans="14:86" ht="15" customHeight="1">
      <c r="AO57" s="783"/>
      <c r="CH57" s="783">
        <v>1</v>
      </c>
    </row>
    <row r="58" spans="14:86" ht="15" customHeight="1">
      <c r="AO58" s="783"/>
      <c r="CH58" s="783">
        <v>1</v>
      </c>
    </row>
    <row r="59" spans="14:86" ht="15" customHeight="1">
      <c r="AO59" s="783"/>
      <c r="CH59" s="783">
        <v>1</v>
      </c>
    </row>
    <row r="60" spans="14:86" ht="15" customHeight="1">
      <c r="AO60" s="783"/>
      <c r="CH60" s="783">
        <v>1</v>
      </c>
    </row>
    <row r="61" spans="14:86" ht="15" customHeight="1">
      <c r="CH61" s="783">
        <v>1</v>
      </c>
    </row>
    <row r="62" spans="14:86" ht="15" customHeight="1">
      <c r="CH62" s="783">
        <v>1</v>
      </c>
    </row>
    <row r="63" spans="14:86" ht="15" customHeight="1">
      <c r="CH63" s="783">
        <v>1</v>
      </c>
    </row>
    <row r="64" spans="14:86" ht="15" customHeight="1">
      <c r="CH64" s="783">
        <v>1</v>
      </c>
    </row>
    <row r="65" spans="86:86" ht="15" customHeight="1">
      <c r="CH65" s="783">
        <v>1</v>
      </c>
    </row>
    <row r="66" spans="86:86" ht="15" customHeight="1">
      <c r="CH66" s="783">
        <v>1</v>
      </c>
    </row>
    <row r="67" spans="86:86" ht="15" customHeight="1">
      <c r="CH67" s="783">
        <v>1</v>
      </c>
    </row>
  </sheetData>
  <mergeCells count="87">
    <mergeCell ref="BH11:BH12"/>
    <mergeCell ref="BI11:BI12"/>
    <mergeCell ref="BJ11:BJ12"/>
    <mergeCell ref="BK11:BK12"/>
    <mergeCell ref="BL11:BL12"/>
    <mergeCell ref="BG1:BT1"/>
    <mergeCell ref="BH2:BL2"/>
    <mergeCell ref="BN2:BP2"/>
    <mergeCell ref="BQ2:BS2"/>
    <mergeCell ref="BH4:BH10"/>
    <mergeCell ref="BI4:BI10"/>
    <mergeCell ref="BJ4:BJ10"/>
    <mergeCell ref="BK4:BK10"/>
    <mergeCell ref="BL4:BL10"/>
    <mergeCell ref="BM4:BM7"/>
    <mergeCell ref="BM8:BM10"/>
    <mergeCell ref="BT8:BT10"/>
    <mergeCell ref="BE8:BE10"/>
    <mergeCell ref="AS11:AS12"/>
    <mergeCell ref="AT11:AT12"/>
    <mergeCell ref="AU11:AU12"/>
    <mergeCell ref="AV11:AV12"/>
    <mergeCell ref="AW11:AW12"/>
    <mergeCell ref="BB2:BD2"/>
    <mergeCell ref="AS4:AS10"/>
    <mergeCell ref="AT4:AT10"/>
    <mergeCell ref="AU4:AU10"/>
    <mergeCell ref="AV4:AV10"/>
    <mergeCell ref="AW4:AW10"/>
    <mergeCell ref="AX4:AX7"/>
    <mergeCell ref="AX8:AX10"/>
    <mergeCell ref="AI4:AI7"/>
    <mergeCell ref="AI8:AI10"/>
    <mergeCell ref="AP8:AP10"/>
    <mergeCell ref="AD11:AD12"/>
    <mergeCell ref="AE11:AE12"/>
    <mergeCell ref="AF11:AF12"/>
    <mergeCell ref="AG11:AG12"/>
    <mergeCell ref="AH11:AH12"/>
    <mergeCell ref="AD4:AD10"/>
    <mergeCell ref="AE4:AE10"/>
    <mergeCell ref="AF4:AF10"/>
    <mergeCell ref="AG4:AG10"/>
    <mergeCell ref="AH4:AH10"/>
    <mergeCell ref="AA8:AA10"/>
    <mergeCell ref="A16:A23"/>
    <mergeCell ref="B16:B17"/>
    <mergeCell ref="B20:B21"/>
    <mergeCell ref="A4:A10"/>
    <mergeCell ref="B4:B10"/>
    <mergeCell ref="D4:D7"/>
    <mergeCell ref="D8:D10"/>
    <mergeCell ref="B11:B12"/>
    <mergeCell ref="C11:C12"/>
    <mergeCell ref="A13:A15"/>
    <mergeCell ref="A11:A12"/>
    <mergeCell ref="Q11:Q12"/>
    <mergeCell ref="R11:R12"/>
    <mergeCell ref="S11:S12"/>
    <mergeCell ref="T4:T7"/>
    <mergeCell ref="A1:E1"/>
    <mergeCell ref="BU2:BX2"/>
    <mergeCell ref="BY2:CB2"/>
    <mergeCell ref="CC2:CF2"/>
    <mergeCell ref="BU1:CF1"/>
    <mergeCell ref="N1:AA1"/>
    <mergeCell ref="O2:S2"/>
    <mergeCell ref="U2:W2"/>
    <mergeCell ref="X2:Z2"/>
    <mergeCell ref="AC1:AP1"/>
    <mergeCell ref="AD2:AH2"/>
    <mergeCell ref="AJ2:AL2"/>
    <mergeCell ref="AM2:AO2"/>
    <mergeCell ref="AR1:BE1"/>
    <mergeCell ref="AS2:AW2"/>
    <mergeCell ref="AY2:BA2"/>
    <mergeCell ref="T8:T10"/>
    <mergeCell ref="Q4:Q10"/>
    <mergeCell ref="R4:R10"/>
    <mergeCell ref="S4:S10"/>
    <mergeCell ref="J4:J10"/>
    <mergeCell ref="J11:J12"/>
    <mergeCell ref="F1:L1"/>
    <mergeCell ref="O11:O12"/>
    <mergeCell ref="P11:P12"/>
    <mergeCell ref="O4:O10"/>
    <mergeCell ref="P4:P10"/>
  </mergeCells>
  <hyperlinks>
    <hyperlink ref="AA2" r:id="rId1" xr:uid="{C17F2990-2D72-41CF-8030-EF76175D23E0}"/>
    <hyperlink ref="AA8" r:id="rId2" xr:uid="{EAF6847A-FE9E-4254-A057-1129763B392A}"/>
    <hyperlink ref="AA8:AA10" r:id="rId3" display="https://drive.google.com/file/d/1M2WMbigSod3Oi3b4g8nDhbOlgcvebhR_/view?usp=drive_link" xr:uid="{74BD38CD-C7A4-42B1-8CD5-E00D409E24CD}"/>
    <hyperlink ref="AP2" r:id="rId4" xr:uid="{0D5C89E8-5DC2-4B99-BD75-04257BC618EE}"/>
    <hyperlink ref="BE2" r:id="rId5" xr:uid="{7C117B3B-EF39-4000-A5A2-49E82A28659A}"/>
    <hyperlink ref="BT2" r:id="rId6" xr:uid="{A4A74433-6254-409B-B3D0-D115FA20E4A9}"/>
  </hyperlinks>
  <pageMargins left="0.7" right="0.7" top="0.75" bottom="0.75" header="0.3" footer="0.3"/>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r:uid="{9EEC2716-F712-4523-9695-A2F309993523}">
          <x14:formula1>
            <xm:f>Dropdown!$C$2:$C$7</xm:f>
          </x14:formula1>
          <xm:sqref>N4:N25 AC4:AC25 AR4:AR25 BG4:BG25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23f63ffa27798759ab7c62b38a6a6eea">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d59d36cbda82e4f1c8ad758894042b54"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9cf0e28-81d2-4dc7-8b10-820d80ed680d">
      <Terms xmlns="http://schemas.microsoft.com/office/infopath/2007/PartnerControls"/>
    </lcf76f155ced4ddcb4097134ff3c332f>
    <TaxCatchAll xmlns="e91d5986-7c29-4ed1-8a54-b8fb378ed474" xsi:nil="true"/>
    <OfficeCountry xmlns="d9cf0e28-81d2-4dc7-8b10-820d80ed680d">B0452 - Jordan - Amman</OfficeCountry>
    <DocumentStatus xmlns="d9cf0e28-81d2-4dc7-8b10-820d80ed680d">Final</DocumentStatus>
    <DocCoverageEndDate xmlns="d9cf0e28-81d2-4dc7-8b10-820d80ed680d">2024-09-30T04:00:00+00:00</DocCoverageEndDate>
    <EventDate xmlns="d9cf0e28-81d2-4dc7-8b10-820d80ed680d" xsi:nil="true"/>
    <ProjectDocumentTypes xmlns="d9cf0e28-81d2-4dc7-8b10-820d80ed680d" xsi:nil="true"/>
    <FunctionalArea xmlns="d9cf0e28-81d2-4dc7-8b10-820d80ed680d" xsi:nil="true"/>
    <FileNameDescription xmlns="d9cf0e28-81d2-4dc7-8b10-820d80ed680d">Progress Report_NDC stocktake</FileNameDescription>
    <ProjectNumber xmlns="d9cf0e28-81d2-4dc7-8b10-820d80ed680d">01002624</ProjectNumber>
    <DocumentType xmlns="d9cf0e28-81d2-4dc7-8b10-820d80ed680d">Progress Report</DocumentType>
    <Language xmlns="d9cf0e28-81d2-4dc7-8b10-820d80ed680d">English</Language>
    <AuthorName xmlns="d9cf0e28-81d2-4dc7-8b10-820d80ed680d">UNDP</AuthorName>
    <DocumentCategory xmlns="d9cf0e28-81d2-4dc7-8b10-820d80ed680d">Project</DocumentCategory>
    <OperatingUnit xmlns="d9cf0e28-81d2-4dc7-8b10-820d80ed680d">UNDP-JOR</OperatingUnit>
    <FocusArea xmlns="d9cf0e28-81d2-4dc7-8b10-820d80ed680d" xsi:nil="true"/>
    <DocCoverageStartDate xmlns="d9cf0e28-81d2-4dc7-8b10-820d80ed680d">2024-03-31T04:00:00+00:00</DocCoverageStartDate>
    <FileClassificationMode xmlns="d9cf0e28-81d2-4dc7-8b10-820d80ed680d">Public</FileClassificationMode>
    <OutputNumber xmlns="d9cf0e28-81d2-4dc7-8b10-820d80ed680d" xsi:nil="true"/>
  </documentManagement>
</p:properties>
</file>

<file path=customXml/itemProps1.xml><?xml version="1.0" encoding="utf-8"?>
<ds:datastoreItem xmlns:ds="http://schemas.openxmlformats.org/officeDocument/2006/customXml" ds:itemID="{CE14336D-D5EF-45B9-861B-1E267B630484}"/>
</file>

<file path=customXml/itemProps2.xml><?xml version="1.0" encoding="utf-8"?>
<ds:datastoreItem xmlns:ds="http://schemas.openxmlformats.org/officeDocument/2006/customXml" ds:itemID="{9EE67646-FF93-48C8-A3B2-0F773FB701FF}"/>
</file>

<file path=customXml/itemProps3.xml><?xml version="1.0" encoding="utf-8"?>
<ds:datastoreItem xmlns:ds="http://schemas.openxmlformats.org/officeDocument/2006/customXml" ds:itemID="{85605258-1D75-4879-91A4-17C3F45F30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Progress Report_NDC stocktake</dc:title>
  <dc:subject/>
  <dc:creator>Ankit Khanal</dc:creator>
  <cp:keywords/>
  <dc:description/>
  <cp:lastModifiedBy/>
  <cp:revision/>
  <dcterms:created xsi:type="dcterms:W3CDTF">2022-11-01T12:02:13Z</dcterms:created>
  <dcterms:modified xsi:type="dcterms:W3CDTF">2026-06-04T08:17:17Z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